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2#地块车库出入口雨棚招标清单 (发招采)" sheetId="1" r:id="rId1"/>
  </sheets>
  <calcPr calcId="144525"/>
</workbook>
</file>

<file path=xl/sharedStrings.xml><?xml version="1.0" encoding="utf-8"?>
<sst xmlns="http://schemas.openxmlformats.org/spreadsheetml/2006/main" count="105" uniqueCount="48">
  <si>
    <t>开元壹号62#地块机动车坡道出入口雨棚清单</t>
  </si>
  <si>
    <t>序号</t>
  </si>
  <si>
    <t>项目名称</t>
  </si>
  <si>
    <t>工程量</t>
  </si>
  <si>
    <t>单位</t>
  </si>
  <si>
    <t>综合单价（元）</t>
  </si>
  <si>
    <t>合价（元）</t>
  </si>
  <si>
    <t>备注</t>
  </si>
  <si>
    <t>小计</t>
  </si>
  <si>
    <t>其中</t>
  </si>
  <si>
    <t>主材费</t>
  </si>
  <si>
    <t>安装费</t>
  </si>
  <si>
    <t>一</t>
  </si>
  <si>
    <t>机动车坡道1#车库雨棚（图号：LD-9.01~9.03 ）</t>
  </si>
  <si>
    <t>6+1.14PVB+6透明钢化夹胶玻璃</t>
  </si>
  <si>
    <t>m2</t>
  </si>
  <si>
    <t>成活价格，详见图纸设计，专业玻璃胶固定，缝隙处密封胶填实，含立面玻璃成品玻璃夹等，玻璃与建筑物交接处密封胶填实</t>
  </si>
  <si>
    <t>600*250*50厚芝麻黑花岗岩压顶（烧面）</t>
  </si>
  <si>
    <t>成活价格，详见图纸设计，含20厚1：3水泥砂浆结合层</t>
  </si>
  <si>
    <t>600*400*50厚芝麻黑花岗岩压顶（烧面）</t>
  </si>
  <si>
    <t>主梁：200*100*8厚热镀锌矩形钢，深咖色氟碳漆饰面</t>
  </si>
  <si>
    <t>t</t>
  </si>
  <si>
    <t>成活价格，详见图纸设计，（含喷砂除锈喷漆及构件吊运等措施费）</t>
  </si>
  <si>
    <t>次梁：80*80*5厚热镀锌方钢，深咖色氟碳漆饰面</t>
  </si>
  <si>
    <t>立柱：200*100*8厚热镀锌矩形钢，深咖色氟碳漆饰面</t>
  </si>
  <si>
    <t>立柱：80*80*5厚热镀锌矩形钢，深咖色氟碳漆饰面</t>
  </si>
  <si>
    <t>预埋-200*200*12厚热镀锌钢板 4C12，L=350 锚件焊接</t>
  </si>
  <si>
    <t>成活价格，详见图纸设计</t>
  </si>
  <si>
    <t>预埋-250*250*12厚热镀锌钢板 8C14，L=350 锚件焊接</t>
  </si>
  <si>
    <t>米黄色真石漆，10*5凹槽</t>
  </si>
  <si>
    <t>分部小计</t>
  </si>
  <si>
    <t>二</t>
  </si>
  <si>
    <t>机动车坡道1#车库雨棚（图号：LD-9.04~9.06）</t>
  </si>
  <si>
    <t>三</t>
  </si>
  <si>
    <t>62#地块58#楼大门</t>
  </si>
  <si>
    <t>2厚深咖色铝板</t>
  </si>
  <si>
    <t>1.5厚不锈钢造型浮雕</t>
  </si>
  <si>
    <t>双向平移大门处，成活价格，详见图纸设计</t>
  </si>
  <si>
    <t>1.5厚不锈钢回字纹装饰哑光面电镀深咖色</t>
  </si>
  <si>
    <t>30*40*3厚热镀锌钢管@60深咖色氟碳漆</t>
  </si>
  <si>
    <t>100*100*5厚热镀锌钢管</t>
  </si>
  <si>
    <t>构造龙骨成活价格，详见图纸设计</t>
  </si>
  <si>
    <t>钢梁GL1:150*200*5</t>
  </si>
  <si>
    <t>钢柱GZ1：200*200*6</t>
  </si>
  <si>
    <t>成活价格，详见图纸设计（含预埋件）</t>
  </si>
  <si>
    <t xml:space="preserve">（一）+（二）+（三）项合计：436000元（个位取整）
</t>
  </si>
  <si>
    <t xml:space="preserve">
投标人（盖章）：
法定代表人（或授权委托人）签章：
日期：2020年12月14 日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</si>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</sst>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0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14" fillId="10" borderId="10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vertical="center" wrapText="1"/>
    </xf>
    <xf numFmtId="176" fontId="8" fillId="0" borderId="7" xfId="0" applyNumberFormat="1" applyFont="1" applyFill="1" applyBorder="1" applyAlignment="1" applyProtection="1">
      <alignment vertical="center" wrapText="1"/>
    </xf>
    <xf numFmtId="176" fontId="8" fillId="0" borderId="5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25" workbookViewId="0">
      <selection activeCell="N38" sqref="N38"/>
    </sheetView>
  </sheetViews>
  <sheetFormatPr defaultColWidth="9" defaultRowHeight="14.25"/>
  <cols>
    <col min="1" max="1" width="4.3" style="2" customWidth="1"/>
    <col min="2" max="2" width="42" style="2" customWidth="1"/>
    <col min="3" max="3" width="11" style="3" customWidth="1"/>
    <col min="4" max="4" width="8.5" style="2" customWidth="1"/>
    <col min="5" max="5" width="7.3" style="2" customWidth="1"/>
    <col min="6" max="6" width="7.75" style="2" customWidth="1"/>
    <col min="7" max="7" width="7.25" style="2" customWidth="1"/>
    <col min="8" max="8" width="10.375" style="3" customWidth="1"/>
    <col min="9" max="9" width="25.6" style="2" customWidth="1"/>
    <col min="10" max="10" width="12.625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H2" s="5" t="s">
        <v>6</v>
      </c>
      <c r="I2" s="5" t="s">
        <v>7</v>
      </c>
    </row>
    <row r="3" ht="18" customHeight="1" spans="1:9">
      <c r="A3" s="7"/>
      <c r="B3" s="7"/>
      <c r="C3" s="7"/>
      <c r="D3" s="7"/>
      <c r="E3" s="6" t="s">
        <v>8</v>
      </c>
      <c r="F3" s="8" t="s">
        <v>9</v>
      </c>
      <c r="G3" s="9"/>
      <c r="H3" s="7"/>
      <c r="I3" s="7"/>
    </row>
    <row r="4" ht="18" customHeight="1" spans="1:9">
      <c r="A4" s="10"/>
      <c r="B4" s="10"/>
      <c r="C4" s="10"/>
      <c r="D4" s="10"/>
      <c r="E4" s="6"/>
      <c r="F4" s="11" t="s">
        <v>10</v>
      </c>
      <c r="G4" s="11" t="s">
        <v>11</v>
      </c>
      <c r="H4" s="10"/>
      <c r="I4" s="10"/>
    </row>
    <row r="5" ht="29" customHeight="1" spans="1:9">
      <c r="A5" s="12" t="s">
        <v>12</v>
      </c>
      <c r="B5" s="13" t="s">
        <v>13</v>
      </c>
      <c r="C5" s="13"/>
      <c r="D5" s="13"/>
      <c r="E5" s="13"/>
      <c r="F5" s="13"/>
      <c r="G5" s="13"/>
      <c r="H5" s="13"/>
      <c r="I5" s="13"/>
    </row>
    <row r="6" s="1" customFormat="1" ht="56" customHeight="1" outlineLevel="1" spans="1:9">
      <c r="A6" s="14">
        <v>1</v>
      </c>
      <c r="B6" s="15" t="s">
        <v>14</v>
      </c>
      <c r="C6" s="16">
        <v>252.08</v>
      </c>
      <c r="D6" s="14" t="s">
        <v>15</v>
      </c>
      <c r="E6" s="14">
        <v>245</v>
      </c>
      <c r="F6" s="17">
        <v>170</v>
      </c>
      <c r="G6" s="17">
        <v>75</v>
      </c>
      <c r="H6" s="17">
        <f t="shared" ref="H6:H15" si="0">C6*E6</f>
        <v>61759.6</v>
      </c>
      <c r="I6" s="15" t="s">
        <v>16</v>
      </c>
    </row>
    <row r="7" s="1" customFormat="1" ht="29" customHeight="1" outlineLevel="1" spans="1:9">
      <c r="A7" s="14">
        <v>2</v>
      </c>
      <c r="B7" s="15" t="s">
        <v>17</v>
      </c>
      <c r="C7" s="16">
        <v>6.85</v>
      </c>
      <c r="D7" s="14" t="s">
        <v>15</v>
      </c>
      <c r="E7" s="14">
        <v>345</v>
      </c>
      <c r="F7" s="17">
        <v>200</v>
      </c>
      <c r="G7" s="17">
        <v>145</v>
      </c>
      <c r="H7" s="17">
        <f t="shared" si="0"/>
        <v>2363.25</v>
      </c>
      <c r="I7" s="43" t="s">
        <v>18</v>
      </c>
    </row>
    <row r="8" s="1" customFormat="1" ht="29" customHeight="1" outlineLevel="1" spans="1:9">
      <c r="A8" s="14">
        <v>3</v>
      </c>
      <c r="B8" s="15" t="s">
        <v>19</v>
      </c>
      <c r="C8" s="16">
        <v>3.95</v>
      </c>
      <c r="D8" s="14" t="s">
        <v>15</v>
      </c>
      <c r="E8" s="14">
        <v>345</v>
      </c>
      <c r="F8" s="17">
        <v>200</v>
      </c>
      <c r="G8" s="17">
        <v>145</v>
      </c>
      <c r="H8" s="17">
        <f t="shared" si="0"/>
        <v>1362.75</v>
      </c>
      <c r="I8" s="43" t="s">
        <v>18</v>
      </c>
    </row>
    <row r="9" ht="36" customHeight="1" outlineLevel="1" spans="1:9">
      <c r="A9" s="14">
        <v>4</v>
      </c>
      <c r="B9" s="15" t="s">
        <v>20</v>
      </c>
      <c r="C9" s="18">
        <v>5.841</v>
      </c>
      <c r="D9" s="14" t="s">
        <v>21</v>
      </c>
      <c r="E9" s="14">
        <v>9300</v>
      </c>
      <c r="F9" s="17">
        <v>6700</v>
      </c>
      <c r="G9" s="17">
        <v>2600</v>
      </c>
      <c r="H9" s="17">
        <f t="shared" si="0"/>
        <v>54321.3</v>
      </c>
      <c r="I9" s="15" t="s">
        <v>22</v>
      </c>
    </row>
    <row r="10" ht="30" customHeight="1" outlineLevel="1" spans="1:9">
      <c r="A10" s="14">
        <v>5</v>
      </c>
      <c r="B10" s="15" t="s">
        <v>23</v>
      </c>
      <c r="C10" s="18">
        <v>1.132</v>
      </c>
      <c r="D10" s="14" t="s">
        <v>21</v>
      </c>
      <c r="E10" s="14">
        <v>9200</v>
      </c>
      <c r="F10" s="17">
        <v>6600</v>
      </c>
      <c r="G10" s="17">
        <v>2600</v>
      </c>
      <c r="H10" s="17">
        <f t="shared" si="0"/>
        <v>10414.4</v>
      </c>
      <c r="I10" s="15" t="s">
        <v>22</v>
      </c>
    </row>
    <row r="11" ht="37" customHeight="1" outlineLevel="1" spans="1:9">
      <c r="A11" s="14">
        <v>6</v>
      </c>
      <c r="B11" s="15" t="s">
        <v>24</v>
      </c>
      <c r="C11" s="19">
        <v>1.935</v>
      </c>
      <c r="D11" s="14" t="s">
        <v>21</v>
      </c>
      <c r="E11" s="14">
        <v>9300</v>
      </c>
      <c r="F11" s="17">
        <v>6700</v>
      </c>
      <c r="G11" s="17">
        <v>2600</v>
      </c>
      <c r="H11" s="17">
        <f t="shared" si="0"/>
        <v>17995.5</v>
      </c>
      <c r="I11" s="15" t="s">
        <v>22</v>
      </c>
    </row>
    <row r="12" ht="37" customHeight="1" outlineLevel="1" spans="1:9">
      <c r="A12" s="14">
        <v>7</v>
      </c>
      <c r="B12" s="15" t="s">
        <v>25</v>
      </c>
      <c r="C12" s="19">
        <v>0.106</v>
      </c>
      <c r="D12" s="14" t="s">
        <v>21</v>
      </c>
      <c r="E12" s="14">
        <v>9200</v>
      </c>
      <c r="F12" s="17">
        <v>6600</v>
      </c>
      <c r="G12" s="17">
        <v>2600</v>
      </c>
      <c r="H12" s="17">
        <f t="shared" si="0"/>
        <v>975.2</v>
      </c>
      <c r="I12" s="15" t="s">
        <v>22</v>
      </c>
    </row>
    <row r="13" ht="30" customHeight="1" outlineLevel="1" spans="1:9">
      <c r="A13" s="14">
        <v>8</v>
      </c>
      <c r="B13" s="15" t="s">
        <v>26</v>
      </c>
      <c r="C13" s="19">
        <v>0.12</v>
      </c>
      <c r="D13" s="14" t="s">
        <v>21</v>
      </c>
      <c r="E13" s="14">
        <v>9700</v>
      </c>
      <c r="F13" s="17">
        <v>6700</v>
      </c>
      <c r="G13" s="17">
        <v>3000</v>
      </c>
      <c r="H13" s="17">
        <f t="shared" si="0"/>
        <v>1164</v>
      </c>
      <c r="I13" s="15" t="s">
        <v>27</v>
      </c>
    </row>
    <row r="14" ht="30" customHeight="1" outlineLevel="1" spans="1:9">
      <c r="A14" s="14">
        <v>9</v>
      </c>
      <c r="B14" s="15" t="s">
        <v>28</v>
      </c>
      <c r="C14" s="19">
        <v>0.056</v>
      </c>
      <c r="D14" s="14" t="s">
        <v>21</v>
      </c>
      <c r="E14" s="14">
        <v>9700</v>
      </c>
      <c r="F14" s="17">
        <v>6700</v>
      </c>
      <c r="G14" s="17">
        <v>3000</v>
      </c>
      <c r="H14" s="17">
        <f t="shared" si="0"/>
        <v>543.2</v>
      </c>
      <c r="I14" s="15" t="s">
        <v>27</v>
      </c>
    </row>
    <row r="15" s="1" customFormat="1" ht="23" customHeight="1" outlineLevel="1" spans="1:9">
      <c r="A15" s="14">
        <v>10</v>
      </c>
      <c r="B15" s="15" t="s">
        <v>29</v>
      </c>
      <c r="C15" s="16">
        <v>13.38</v>
      </c>
      <c r="D15" s="14" t="s">
        <v>15</v>
      </c>
      <c r="E15" s="14">
        <v>63</v>
      </c>
      <c r="F15" s="17">
        <v>40</v>
      </c>
      <c r="G15" s="17">
        <v>23</v>
      </c>
      <c r="H15" s="17">
        <f t="shared" si="0"/>
        <v>842.94</v>
      </c>
      <c r="I15" s="15" t="s">
        <v>27</v>
      </c>
    </row>
    <row r="16" ht="29" customHeight="1" outlineLevel="1" spans="1:9">
      <c r="A16" s="20" t="s">
        <v>30</v>
      </c>
      <c r="B16" s="21"/>
      <c r="C16" s="22"/>
      <c r="D16" s="23">
        <f>SUM(H6:H15)</f>
        <v>151742.14</v>
      </c>
      <c r="E16" s="24"/>
      <c r="F16" s="24"/>
      <c r="G16" s="24"/>
      <c r="H16" s="25"/>
      <c r="I16" s="44"/>
    </row>
    <row r="17" ht="37" customHeight="1" spans="1:9">
      <c r="A17" s="12" t="s">
        <v>31</v>
      </c>
      <c r="B17" s="13" t="s">
        <v>32</v>
      </c>
      <c r="C17" s="13"/>
      <c r="D17" s="13"/>
      <c r="E17" s="13"/>
      <c r="F17" s="13"/>
      <c r="G17" s="13"/>
      <c r="H17" s="13"/>
      <c r="I17" s="13"/>
    </row>
    <row r="18" s="1" customFormat="1" ht="51" customHeight="1" outlineLevel="1" spans="1:9">
      <c r="A18" s="14">
        <v>1</v>
      </c>
      <c r="B18" s="15" t="s">
        <v>14</v>
      </c>
      <c r="C18" s="16">
        <v>279.19</v>
      </c>
      <c r="D18" s="14" t="s">
        <v>15</v>
      </c>
      <c r="E18" s="14">
        <v>245</v>
      </c>
      <c r="F18" s="17">
        <v>170</v>
      </c>
      <c r="G18" s="17">
        <v>75</v>
      </c>
      <c r="H18" s="17">
        <f t="shared" ref="H18:H27" si="1">C18*E18</f>
        <v>68401.55</v>
      </c>
      <c r="I18" s="15" t="s">
        <v>16</v>
      </c>
    </row>
    <row r="19" s="1" customFormat="1" ht="33" customHeight="1" outlineLevel="1" spans="1:9">
      <c r="A19" s="14">
        <v>2</v>
      </c>
      <c r="B19" s="15" t="s">
        <v>17</v>
      </c>
      <c r="C19" s="16">
        <v>8.01</v>
      </c>
      <c r="D19" s="14" t="s">
        <v>15</v>
      </c>
      <c r="E19" s="14">
        <v>345</v>
      </c>
      <c r="F19" s="17">
        <v>200</v>
      </c>
      <c r="G19" s="17">
        <v>145</v>
      </c>
      <c r="H19" s="17">
        <f t="shared" si="1"/>
        <v>2763.45</v>
      </c>
      <c r="I19" s="43" t="s">
        <v>18</v>
      </c>
    </row>
    <row r="20" s="1" customFormat="1" ht="32" customHeight="1" outlineLevel="1" spans="1:9">
      <c r="A20" s="14">
        <v>3</v>
      </c>
      <c r="B20" s="15" t="s">
        <v>19</v>
      </c>
      <c r="C20" s="16">
        <v>3.95</v>
      </c>
      <c r="D20" s="14" t="s">
        <v>15</v>
      </c>
      <c r="E20" s="14">
        <v>345</v>
      </c>
      <c r="F20" s="17">
        <v>200</v>
      </c>
      <c r="G20" s="17">
        <v>145</v>
      </c>
      <c r="H20" s="17">
        <f t="shared" si="1"/>
        <v>1362.75</v>
      </c>
      <c r="I20" s="43" t="s">
        <v>18</v>
      </c>
    </row>
    <row r="21" s="1" customFormat="1" ht="32" customHeight="1" outlineLevel="1" spans="1:9">
      <c r="A21" s="14">
        <v>4</v>
      </c>
      <c r="B21" s="15" t="s">
        <v>20</v>
      </c>
      <c r="C21" s="18">
        <v>6.288</v>
      </c>
      <c r="D21" s="14" t="s">
        <v>21</v>
      </c>
      <c r="E21" s="14">
        <v>9300</v>
      </c>
      <c r="F21" s="17">
        <v>6700</v>
      </c>
      <c r="G21" s="17">
        <v>2600</v>
      </c>
      <c r="H21" s="17">
        <f t="shared" si="1"/>
        <v>58478.4</v>
      </c>
      <c r="I21" s="15" t="s">
        <v>22</v>
      </c>
    </row>
    <row r="22" s="1" customFormat="1" ht="30" customHeight="1" outlineLevel="1" spans="1:9">
      <c r="A22" s="14">
        <v>5</v>
      </c>
      <c r="B22" s="15" t="s">
        <v>23</v>
      </c>
      <c r="C22" s="18">
        <v>1.253</v>
      </c>
      <c r="D22" s="14" t="s">
        <v>21</v>
      </c>
      <c r="E22" s="14">
        <v>9200</v>
      </c>
      <c r="F22" s="17">
        <v>6600</v>
      </c>
      <c r="G22" s="17">
        <v>2600</v>
      </c>
      <c r="H22" s="17">
        <f t="shared" si="1"/>
        <v>11527.6</v>
      </c>
      <c r="I22" s="15" t="s">
        <v>22</v>
      </c>
    </row>
    <row r="23" s="1" customFormat="1" ht="37" customHeight="1" outlineLevel="1" spans="1:9">
      <c r="A23" s="14">
        <v>6</v>
      </c>
      <c r="B23" s="15" t="s">
        <v>24</v>
      </c>
      <c r="C23" s="19">
        <v>2.096</v>
      </c>
      <c r="D23" s="14" t="s">
        <v>21</v>
      </c>
      <c r="E23" s="14">
        <v>9300</v>
      </c>
      <c r="F23" s="17">
        <v>6700</v>
      </c>
      <c r="G23" s="17">
        <v>2600</v>
      </c>
      <c r="H23" s="17">
        <f t="shared" si="1"/>
        <v>19492.8</v>
      </c>
      <c r="I23" s="15" t="s">
        <v>22</v>
      </c>
    </row>
    <row r="24" s="1" customFormat="1" ht="37" customHeight="1" outlineLevel="1" spans="1:9">
      <c r="A24" s="14">
        <v>7</v>
      </c>
      <c r="B24" s="15" t="s">
        <v>25</v>
      </c>
      <c r="C24" s="19">
        <v>0.106</v>
      </c>
      <c r="D24" s="14" t="s">
        <v>21</v>
      </c>
      <c r="E24" s="14">
        <v>9200</v>
      </c>
      <c r="F24" s="17">
        <v>6600</v>
      </c>
      <c r="G24" s="17">
        <v>2600</v>
      </c>
      <c r="H24" s="17">
        <f t="shared" si="1"/>
        <v>975.2</v>
      </c>
      <c r="I24" s="15" t="s">
        <v>22</v>
      </c>
    </row>
    <row r="25" s="1" customFormat="1" ht="30" customHeight="1" outlineLevel="1" spans="1:9">
      <c r="A25" s="14">
        <v>8</v>
      </c>
      <c r="B25" s="15" t="s">
        <v>26</v>
      </c>
      <c r="C25" s="19">
        <v>0.13</v>
      </c>
      <c r="D25" s="14" t="s">
        <v>21</v>
      </c>
      <c r="E25" s="14">
        <v>9700</v>
      </c>
      <c r="F25" s="17">
        <v>6700</v>
      </c>
      <c r="G25" s="17">
        <v>3000</v>
      </c>
      <c r="H25" s="17">
        <f t="shared" si="1"/>
        <v>1261</v>
      </c>
      <c r="I25" s="15" t="s">
        <v>27</v>
      </c>
    </row>
    <row r="26" s="1" customFormat="1" ht="30" customHeight="1" outlineLevel="1" spans="1:10">
      <c r="A26" s="14">
        <v>9</v>
      </c>
      <c r="B26" s="15" t="s">
        <v>28</v>
      </c>
      <c r="C26" s="19">
        <v>0.028</v>
      </c>
      <c r="D26" s="14" t="s">
        <v>21</v>
      </c>
      <c r="E26" s="14">
        <v>9700</v>
      </c>
      <c r="F26" s="17">
        <v>6700</v>
      </c>
      <c r="G26" s="17">
        <v>3000</v>
      </c>
      <c r="H26" s="17">
        <f t="shared" si="1"/>
        <v>271.6</v>
      </c>
      <c r="I26" s="15" t="s">
        <v>27</v>
      </c>
      <c r="J26" s="1">
        <f>28/6</f>
        <v>4.66666666666667</v>
      </c>
    </row>
    <row r="27" s="1" customFormat="1" ht="23" customHeight="1" outlineLevel="1" spans="1:9">
      <c r="A27" s="14">
        <v>10</v>
      </c>
      <c r="B27" s="15" t="s">
        <v>29</v>
      </c>
      <c r="C27" s="16">
        <v>14.98</v>
      </c>
      <c r="D27" s="14" t="s">
        <v>15</v>
      </c>
      <c r="E27" s="14">
        <f>F27+G27</f>
        <v>63</v>
      </c>
      <c r="F27" s="17">
        <v>40</v>
      </c>
      <c r="G27" s="17">
        <v>23</v>
      </c>
      <c r="H27" s="17">
        <f t="shared" si="1"/>
        <v>943.74</v>
      </c>
      <c r="I27" s="15" t="s">
        <v>27</v>
      </c>
    </row>
    <row r="28" s="1" customFormat="1" ht="34" customHeight="1" outlineLevel="1" spans="1:9">
      <c r="A28" s="26" t="s">
        <v>30</v>
      </c>
      <c r="B28" s="27"/>
      <c r="C28" s="28"/>
      <c r="D28" s="29">
        <f>SUM(H18:H27)</f>
        <v>165478.09</v>
      </c>
      <c r="E28" s="30"/>
      <c r="F28" s="30"/>
      <c r="G28" s="30"/>
      <c r="H28" s="31"/>
      <c r="I28" s="45"/>
    </row>
    <row r="29" s="1" customFormat="1" ht="34" customHeight="1" outlineLevel="1" spans="1:9">
      <c r="A29" s="12" t="s">
        <v>33</v>
      </c>
      <c r="B29" s="32" t="s">
        <v>34</v>
      </c>
      <c r="C29" s="33"/>
      <c r="D29" s="34"/>
      <c r="E29" s="34"/>
      <c r="F29" s="34"/>
      <c r="G29" s="34"/>
      <c r="H29" s="34"/>
      <c r="I29" s="45"/>
    </row>
    <row r="30" s="1" customFormat="1" ht="34" customHeight="1" outlineLevel="1" spans="1:9">
      <c r="A30" s="35">
        <v>1</v>
      </c>
      <c r="B30" s="36" t="s">
        <v>35</v>
      </c>
      <c r="C30" s="35">
        <f>123.22*2-C32-4.9*2*2-C31</f>
        <v>198.575</v>
      </c>
      <c r="D30" s="34" t="s">
        <v>15</v>
      </c>
      <c r="E30" s="34">
        <v>340</v>
      </c>
      <c r="F30" s="34">
        <v>215</v>
      </c>
      <c r="G30" s="34">
        <v>125</v>
      </c>
      <c r="H30" s="34">
        <f>C30*E30</f>
        <v>67515.5</v>
      </c>
      <c r="I30" s="45" t="s">
        <v>27</v>
      </c>
    </row>
    <row r="31" s="1" customFormat="1" ht="34" customHeight="1" outlineLevel="1" spans="1:9">
      <c r="A31" s="35">
        <v>2</v>
      </c>
      <c r="B31" s="36" t="s">
        <v>36</v>
      </c>
      <c r="C31" s="35">
        <f>1.1*1.35</f>
        <v>1.485</v>
      </c>
      <c r="D31" s="34" t="s">
        <v>15</v>
      </c>
      <c r="E31" s="34">
        <v>1230</v>
      </c>
      <c r="F31" s="34">
        <v>780</v>
      </c>
      <c r="G31" s="34">
        <v>450</v>
      </c>
      <c r="H31" s="34">
        <f t="shared" ref="H31:H36" si="2">C31*E31</f>
        <v>1826.55</v>
      </c>
      <c r="I31" s="45" t="s">
        <v>37</v>
      </c>
    </row>
    <row r="32" s="1" customFormat="1" ht="34" customHeight="1" outlineLevel="1" spans="1:9">
      <c r="A32" s="35">
        <v>3</v>
      </c>
      <c r="B32" s="36" t="s">
        <v>38</v>
      </c>
      <c r="C32" s="35">
        <f>13.39*2</f>
        <v>26.78</v>
      </c>
      <c r="D32" s="34" t="s">
        <v>15</v>
      </c>
      <c r="E32" s="34">
        <v>360</v>
      </c>
      <c r="F32" s="34">
        <v>245</v>
      </c>
      <c r="G32" s="34">
        <v>115</v>
      </c>
      <c r="H32" s="34">
        <f t="shared" si="2"/>
        <v>9640.8</v>
      </c>
      <c r="I32" s="45" t="s">
        <v>27</v>
      </c>
    </row>
    <row r="33" s="1" customFormat="1" ht="34" customHeight="1" outlineLevel="1" spans="1:9">
      <c r="A33" s="35">
        <v>4</v>
      </c>
      <c r="B33" s="36" t="s">
        <v>39</v>
      </c>
      <c r="C33" s="35">
        <f>5.91*2+4.9*2</f>
        <v>21.62</v>
      </c>
      <c r="D33" s="34" t="s">
        <v>15</v>
      </c>
      <c r="E33" s="34">
        <v>414.5</v>
      </c>
      <c r="F33" s="34">
        <v>244.5</v>
      </c>
      <c r="G33" s="34">
        <v>170</v>
      </c>
      <c r="H33" s="34">
        <f t="shared" si="2"/>
        <v>8961.49</v>
      </c>
      <c r="I33" s="45" t="s">
        <v>27</v>
      </c>
    </row>
    <row r="34" s="1" customFormat="1" ht="34" customHeight="1" outlineLevel="1" spans="1:9">
      <c r="A34" s="35">
        <v>5</v>
      </c>
      <c r="B34" s="36" t="s">
        <v>40</v>
      </c>
      <c r="C34" s="37">
        <f>14.91*(30.6+3.64+18.6)/1000</f>
        <v>0.7878444</v>
      </c>
      <c r="D34" s="34" t="s">
        <v>21</v>
      </c>
      <c r="E34" s="34">
        <v>9200</v>
      </c>
      <c r="F34" s="34">
        <v>6600</v>
      </c>
      <c r="G34" s="34">
        <v>2600</v>
      </c>
      <c r="H34" s="34">
        <f t="shared" si="2"/>
        <v>7248.16848</v>
      </c>
      <c r="I34" s="45" t="s">
        <v>41</v>
      </c>
    </row>
    <row r="35" s="1" customFormat="1" ht="34" customHeight="1" outlineLevel="1" spans="1:9">
      <c r="A35" s="35">
        <v>6</v>
      </c>
      <c r="B35" s="36" t="s">
        <v>42</v>
      </c>
      <c r="C35" s="37">
        <f>14.2*2*26.69/1000</f>
        <v>0.757996</v>
      </c>
      <c r="D35" s="34" t="s">
        <v>21</v>
      </c>
      <c r="E35" s="34">
        <v>9300</v>
      </c>
      <c r="F35" s="34">
        <v>6700</v>
      </c>
      <c r="G35" s="34">
        <v>2600</v>
      </c>
      <c r="H35" s="34">
        <f t="shared" si="2"/>
        <v>7049.3628</v>
      </c>
      <c r="I35" s="45" t="s">
        <v>27</v>
      </c>
    </row>
    <row r="36" s="1" customFormat="1" ht="34" customHeight="1" outlineLevel="1" spans="1:9">
      <c r="A36" s="35">
        <v>7</v>
      </c>
      <c r="B36" s="36" t="s">
        <v>43</v>
      </c>
      <c r="C36" s="37">
        <f>0.004*6+8*6*36.55/1000</f>
        <v>1.7784</v>
      </c>
      <c r="D36" s="34" t="s">
        <v>21</v>
      </c>
      <c r="E36" s="34">
        <v>9300</v>
      </c>
      <c r="F36" s="34">
        <v>6700</v>
      </c>
      <c r="G36" s="34">
        <v>2600</v>
      </c>
      <c r="H36" s="34">
        <f t="shared" si="2"/>
        <v>16539.12</v>
      </c>
      <c r="I36" s="45" t="s">
        <v>44</v>
      </c>
    </row>
    <row r="37" ht="32" customHeight="1" spans="1:9">
      <c r="A37" s="26" t="s">
        <v>30</v>
      </c>
      <c r="B37" s="28"/>
      <c r="C37" s="38"/>
      <c r="D37" s="39"/>
      <c r="E37" s="39"/>
      <c r="F37" s="39"/>
      <c r="G37" s="39"/>
      <c r="H37" s="40">
        <f>SUM(H30:H36)</f>
        <v>118780.99128</v>
      </c>
      <c r="I37" s="45"/>
    </row>
    <row r="38" ht="32" customHeight="1" spans="1:9">
      <c r="A38" s="12" t="s">
        <v>45</v>
      </c>
      <c r="B38" s="12"/>
      <c r="C38" s="41"/>
      <c r="D38" s="41"/>
      <c r="E38" s="41"/>
      <c r="F38" s="41"/>
      <c r="G38" s="41"/>
      <c r="H38" s="41"/>
      <c r="I38" s="41"/>
    </row>
    <row r="39" ht="7" customHeight="1" spans="6:9">
      <c r="F39" s="42" t="s">
        <v>46</v>
      </c>
      <c r="G39" s="3"/>
      <c r="I39" s="3"/>
    </row>
    <row r="40" ht="8" customHeight="1" spans="6:9">
      <c r="F40" s="3"/>
      <c r="G40" s="3"/>
      <c r="I40" s="3"/>
    </row>
    <row r="41" ht="46" customHeight="1" spans="6:9">
      <c r="F41" s="3"/>
      <c r="G41" s="3"/>
      <c r="I41" s="3"/>
    </row>
    <row r="42" ht="25" customHeight="1" spans="9:9">
      <c r="I42" s="2" t="s">
        <v>47</v>
      </c>
    </row>
  </sheetData>
  <mergeCells count="19">
    <mergeCell ref="A1:I1"/>
    <mergeCell ref="E2:G2"/>
    <mergeCell ref="F3:G3"/>
    <mergeCell ref="A16:C16"/>
    <mergeCell ref="D16:H16"/>
    <mergeCell ref="A28:C28"/>
    <mergeCell ref="D28:H28"/>
    <mergeCell ref="B29:C29"/>
    <mergeCell ref="A37:B37"/>
    <mergeCell ref="A38:B38"/>
    <mergeCell ref="C38:I38"/>
    <mergeCell ref="A2:A4"/>
    <mergeCell ref="B2:B4"/>
    <mergeCell ref="C2:C4"/>
    <mergeCell ref="D2:D4"/>
    <mergeCell ref="E3:E4"/>
    <mergeCell ref="H2:H4"/>
    <mergeCell ref="I2:I4"/>
    <mergeCell ref="F39:I41"/>
  </mergeCells>
  <pageMargins left="0.550694444444444" right="0.472222222222222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62#地块车库出入口雨棚招标清单 (发招采)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勿忘初心，方得始终</cp:lastModifiedBy>
  <dcterms:created xsi:type="dcterms:W3CDTF">2020-11-28T06:19:00Z</dcterms:created>
  <dcterms:modified xsi:type="dcterms:W3CDTF">2020-12-18T03:17:43Z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