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Administrator\Desktop\"/>
    </mc:Choice>
  </mc:AlternateContent>
  <bookViews>
    <workbookView xWindow="0" yWindow="0" windowWidth="20730" windowHeight="9000" activeTab="5"/>
  </bookViews>
  <sheets>
    <sheet name="清单报价说明" sheetId="7" r:id="rId1"/>
    <sheet name="汇总表" sheetId="5" r:id="rId2"/>
    <sheet name="硬质景观及成品摆件" sheetId="1" r:id="rId3"/>
    <sheet name="绿化苗木" sheetId="6" r:id="rId4"/>
    <sheet name="给排水" sheetId="2" r:id="rId5"/>
    <sheet name="景观示范区给排水" sheetId="3" r:id="rId6"/>
    <sheet name="景观示范区电气" sheetId="4" r:id="rId7"/>
  </sheets>
  <externalReferences>
    <externalReference r:id="rId8"/>
  </externalReferences>
  <definedNames>
    <definedName name="_xlnm._FilterDatabase" localSheetId="2" hidden="1">硬质景观及成品摆件!$A$3:$J$466</definedName>
    <definedName name="_xlnm.Print_Area" localSheetId="1">汇总表!$A$1:$D$9</definedName>
  </definedNames>
  <calcPr calcId="162913"/>
</workbook>
</file>

<file path=xl/calcChain.xml><?xml version="1.0" encoding="utf-8"?>
<calcChain xmlns="http://schemas.openxmlformats.org/spreadsheetml/2006/main">
  <c r="H55" i="4" l="1"/>
  <c r="H54" i="4"/>
  <c r="H53" i="4"/>
  <c r="H52" i="4"/>
  <c r="H51" i="4"/>
  <c r="H50" i="4"/>
  <c r="G50" i="4"/>
  <c r="H49" i="4"/>
  <c r="H48" i="4"/>
  <c r="H47" i="4"/>
  <c r="H46" i="4"/>
  <c r="H45" i="4"/>
  <c r="H44" i="4"/>
  <c r="H43" i="4"/>
  <c r="H42" i="4"/>
  <c r="H41" i="4"/>
  <c r="H40" i="4"/>
  <c r="H39" i="4"/>
  <c r="H38" i="4"/>
  <c r="H37" i="4"/>
  <c r="H36" i="4"/>
  <c r="H35" i="4"/>
  <c r="H34" i="4"/>
  <c r="H33" i="4"/>
  <c r="H32" i="4"/>
  <c r="H31" i="4"/>
  <c r="H30" i="4"/>
  <c r="H29" i="4"/>
  <c r="H28" i="4"/>
  <c r="H27" i="4"/>
  <c r="H26" i="4"/>
  <c r="H25" i="4"/>
  <c r="H24" i="4"/>
  <c r="H23" i="4"/>
  <c r="H22" i="4"/>
  <c r="H21" i="4"/>
  <c r="H20" i="4"/>
  <c r="H19" i="4"/>
  <c r="H18" i="4"/>
  <c r="H17" i="4"/>
  <c r="H16" i="4"/>
  <c r="H15" i="4"/>
  <c r="H14" i="4"/>
  <c r="H13" i="4"/>
  <c r="H12" i="4"/>
  <c r="H11" i="4"/>
  <c r="H10" i="4"/>
  <c r="H9" i="4"/>
  <c r="H8" i="4"/>
  <c r="H7" i="4"/>
  <c r="H6" i="4"/>
  <c r="H56" i="4" s="1"/>
  <c r="C7" i="5" s="1"/>
  <c r="H61" i="3"/>
  <c r="H60" i="3"/>
  <c r="H59" i="3"/>
  <c r="H58" i="3"/>
  <c r="H57" i="3"/>
  <c r="H56" i="3"/>
  <c r="H55" i="3"/>
  <c r="H54" i="3"/>
  <c r="H53" i="3"/>
  <c r="H52" i="3"/>
  <c r="H51" i="3"/>
  <c r="H50" i="3"/>
  <c r="H49" i="3"/>
  <c r="H48" i="3"/>
  <c r="H47" i="3"/>
  <c r="H46" i="3"/>
  <c r="H45" i="3"/>
  <c r="H44" i="3"/>
  <c r="H42" i="3"/>
  <c r="H41" i="3"/>
  <c r="H40" i="3"/>
  <c r="H39" i="3"/>
  <c r="H38" i="3"/>
  <c r="H37" i="3"/>
  <c r="H36" i="3"/>
  <c r="H35" i="3"/>
  <c r="H34" i="3"/>
  <c r="H33" i="3"/>
  <c r="H31" i="3"/>
  <c r="H30" i="3"/>
  <c r="H29" i="3"/>
  <c r="H28" i="3"/>
  <c r="H27" i="3"/>
  <c r="H26" i="3"/>
  <c r="H25" i="3"/>
  <c r="H24" i="3"/>
  <c r="H23" i="3"/>
  <c r="H22" i="3"/>
  <c r="H21" i="3"/>
  <c r="H20" i="3"/>
  <c r="H19" i="3"/>
  <c r="H18" i="3"/>
  <c r="H17" i="3"/>
  <c r="H16" i="3"/>
  <c r="H15" i="3"/>
  <c r="H14" i="3"/>
  <c r="H13" i="3"/>
  <c r="H12" i="3"/>
  <c r="H11" i="3"/>
  <c r="H10" i="3"/>
  <c r="H9" i="3"/>
  <c r="H8" i="3"/>
  <c r="H7" i="3"/>
  <c r="H6" i="3"/>
  <c r="H25" i="2"/>
  <c r="H24" i="2"/>
  <c r="H23" i="2"/>
  <c r="H22" i="2"/>
  <c r="H21" i="2"/>
  <c r="H20" i="2"/>
  <c r="H19" i="2"/>
  <c r="H17" i="2"/>
  <c r="H16" i="2"/>
  <c r="H15" i="2"/>
  <c r="H14" i="2"/>
  <c r="H13" i="2"/>
  <c r="H12" i="2"/>
  <c r="H10" i="2"/>
  <c r="H9" i="2"/>
  <c r="H8" i="2"/>
  <c r="H7" i="2"/>
  <c r="H26" i="2" s="1"/>
  <c r="C5" i="5" s="1"/>
  <c r="H6" i="2"/>
  <c r="J92" i="6"/>
  <c r="J91" i="6"/>
  <c r="G91" i="6"/>
  <c r="G90" i="6"/>
  <c r="J90" i="6" s="1"/>
  <c r="J89" i="6"/>
  <c r="G89" i="6"/>
  <c r="G88" i="6"/>
  <c r="J88" i="6" s="1"/>
  <c r="J87" i="6"/>
  <c r="G87" i="6"/>
  <c r="G86" i="6"/>
  <c r="J86" i="6" s="1"/>
  <c r="J85" i="6"/>
  <c r="G85" i="6"/>
  <c r="G84" i="6"/>
  <c r="J84" i="6" s="1"/>
  <c r="J83" i="6"/>
  <c r="G83" i="6"/>
  <c r="J80" i="6"/>
  <c r="J79" i="6"/>
  <c r="J75" i="6"/>
  <c r="G75" i="6"/>
  <c r="G74" i="6"/>
  <c r="J74" i="6" s="1"/>
  <c r="J73" i="6"/>
  <c r="G73" i="6"/>
  <c r="G72" i="6"/>
  <c r="J72" i="6" s="1"/>
  <c r="J70" i="6"/>
  <c r="G70" i="6"/>
  <c r="G69" i="6"/>
  <c r="J69" i="6" s="1"/>
  <c r="J68" i="6"/>
  <c r="G68" i="6"/>
  <c r="G67" i="6"/>
  <c r="J67" i="6" s="1"/>
  <c r="J66" i="6"/>
  <c r="G66" i="6"/>
  <c r="G65" i="6"/>
  <c r="J65" i="6" s="1"/>
  <c r="J64" i="6"/>
  <c r="G64" i="6"/>
  <c r="G63" i="6"/>
  <c r="J63" i="6" s="1"/>
  <c r="J62" i="6"/>
  <c r="G62" i="6"/>
  <c r="G60" i="6"/>
  <c r="J60" i="6" s="1"/>
  <c r="J59" i="6"/>
  <c r="G59" i="6"/>
  <c r="G58" i="6"/>
  <c r="J58" i="6" s="1"/>
  <c r="J57" i="6"/>
  <c r="G57" i="6"/>
  <c r="J56" i="6"/>
  <c r="G48" i="6"/>
  <c r="J48" i="6" s="1"/>
  <c r="J47" i="6"/>
  <c r="G47" i="6"/>
  <c r="G46" i="6"/>
  <c r="J46" i="6" s="1"/>
  <c r="J45" i="6"/>
  <c r="G45" i="6"/>
  <c r="G44" i="6"/>
  <c r="J44" i="6" s="1"/>
  <c r="J43" i="6"/>
  <c r="G43" i="6"/>
  <c r="G42" i="6"/>
  <c r="J42" i="6" s="1"/>
  <c r="J41" i="6"/>
  <c r="G41" i="6"/>
  <c r="G40" i="6"/>
  <c r="J40" i="6" s="1"/>
  <c r="J39" i="6"/>
  <c r="G39" i="6"/>
  <c r="G38" i="6"/>
  <c r="J38" i="6" s="1"/>
  <c r="J37" i="6"/>
  <c r="G37" i="6"/>
  <c r="G36" i="6"/>
  <c r="J36" i="6" s="1"/>
  <c r="J35" i="6"/>
  <c r="G35" i="6"/>
  <c r="G34" i="6"/>
  <c r="J34" i="6" s="1"/>
  <c r="G33" i="6"/>
  <c r="J33" i="6" s="1"/>
  <c r="G32" i="6"/>
  <c r="J32" i="6" s="1"/>
  <c r="G31" i="6"/>
  <c r="J31" i="6" s="1"/>
  <c r="G30" i="6"/>
  <c r="J30" i="6" s="1"/>
  <c r="G29" i="6"/>
  <c r="J29" i="6" s="1"/>
  <c r="G28" i="6"/>
  <c r="J28" i="6" s="1"/>
  <c r="G27" i="6"/>
  <c r="J27" i="6" s="1"/>
  <c r="G26" i="6"/>
  <c r="J26" i="6" s="1"/>
  <c r="G25" i="6"/>
  <c r="J25" i="6" s="1"/>
  <c r="G24" i="6"/>
  <c r="J24" i="6" s="1"/>
  <c r="G23" i="6"/>
  <c r="J23" i="6" s="1"/>
  <c r="G22" i="6"/>
  <c r="J22" i="6" s="1"/>
  <c r="G21" i="6"/>
  <c r="J21" i="6" s="1"/>
  <c r="G20" i="6"/>
  <c r="J20" i="6" s="1"/>
  <c r="G19" i="6"/>
  <c r="J19" i="6" s="1"/>
  <c r="G18" i="6"/>
  <c r="J18" i="6" s="1"/>
  <c r="J16" i="6"/>
  <c r="J15" i="6"/>
  <c r="G14" i="6"/>
  <c r="J14" i="6" s="1"/>
  <c r="G13" i="6"/>
  <c r="J13" i="6" s="1"/>
  <c r="G12" i="6"/>
  <c r="J12" i="6" s="1"/>
  <c r="G11" i="6"/>
  <c r="J11" i="6" s="1"/>
  <c r="G10" i="6"/>
  <c r="J10" i="6" s="1"/>
  <c r="G9" i="6"/>
  <c r="J9" i="6" s="1"/>
  <c r="G8" i="6"/>
  <c r="J8" i="6" s="1"/>
  <c r="G7" i="6"/>
  <c r="J7" i="6" s="1"/>
  <c r="G6" i="6"/>
  <c r="J6" i="6" s="1"/>
  <c r="G5" i="6"/>
  <c r="J5" i="6" s="1"/>
  <c r="H465" i="1"/>
  <c r="H464" i="1"/>
  <c r="H463" i="1"/>
  <c r="H462" i="1"/>
  <c r="H461" i="1"/>
  <c r="H460" i="1"/>
  <c r="H459" i="1"/>
  <c r="H458" i="1"/>
  <c r="H457" i="1"/>
  <c r="H456" i="1"/>
  <c r="H455" i="1"/>
  <c r="H454" i="1"/>
  <c r="H453" i="1"/>
  <c r="H452" i="1"/>
  <c r="H451" i="1"/>
  <c r="H450" i="1"/>
  <c r="H449" i="1"/>
  <c r="H448" i="1"/>
  <c r="H447" i="1"/>
  <c r="H446" i="1"/>
  <c r="H444" i="1"/>
  <c r="H443" i="1"/>
  <c r="H442" i="1"/>
  <c r="H441" i="1"/>
  <c r="H440" i="1"/>
  <c r="H439" i="1"/>
  <c r="H438" i="1"/>
  <c r="H437" i="1"/>
  <c r="H436" i="1"/>
  <c r="H435" i="1"/>
  <c r="H434" i="1"/>
  <c r="H433" i="1"/>
  <c r="H432" i="1"/>
  <c r="H431" i="1"/>
  <c r="H430" i="1"/>
  <c r="H429" i="1"/>
  <c r="H428" i="1"/>
  <c r="H427" i="1"/>
  <c r="H426" i="1"/>
  <c r="H425" i="1"/>
  <c r="H424" i="1"/>
  <c r="H423" i="1"/>
  <c r="H422" i="1"/>
  <c r="H421" i="1"/>
  <c r="H418" i="1"/>
  <c r="H417" i="1"/>
  <c r="H416" i="1"/>
  <c r="H415" i="1"/>
  <c r="H414" i="1"/>
  <c r="H413" i="1"/>
  <c r="H412" i="1"/>
  <c r="H411" i="1"/>
  <c r="H410" i="1"/>
  <c r="H409" i="1"/>
  <c r="H408" i="1"/>
  <c r="H407" i="1"/>
  <c r="H406" i="1"/>
  <c r="H405" i="1"/>
  <c r="H404" i="1"/>
  <c r="H403" i="1"/>
  <c r="H402" i="1"/>
  <c r="H401" i="1"/>
  <c r="H400" i="1"/>
  <c r="H399" i="1"/>
  <c r="H398" i="1"/>
  <c r="H397" i="1"/>
  <c r="H396" i="1"/>
  <c r="H395" i="1"/>
  <c r="H394" i="1"/>
  <c r="H393" i="1"/>
  <c r="H392" i="1"/>
  <c r="H391" i="1"/>
  <c r="H390" i="1"/>
  <c r="H389" i="1"/>
  <c r="H388" i="1"/>
  <c r="H387" i="1"/>
  <c r="H386" i="1"/>
  <c r="H385" i="1"/>
  <c r="H384" i="1"/>
  <c r="H383" i="1"/>
  <c r="H382" i="1"/>
  <c r="H381" i="1"/>
  <c r="H379" i="1"/>
  <c r="H378" i="1"/>
  <c r="H377" i="1"/>
  <c r="H376" i="1"/>
  <c r="H375" i="1"/>
  <c r="H374" i="1"/>
  <c r="H373" i="1"/>
  <c r="H372" i="1"/>
  <c r="H371" i="1"/>
  <c r="H370" i="1"/>
  <c r="H369" i="1"/>
  <c r="H368" i="1"/>
  <c r="H367" i="1"/>
  <c r="H366" i="1"/>
  <c r="H365" i="1"/>
  <c r="H364" i="1"/>
  <c r="H362" i="1"/>
  <c r="H361" i="1"/>
  <c r="H360" i="1"/>
  <c r="H359" i="1"/>
  <c r="H357" i="1"/>
  <c r="H356" i="1"/>
  <c r="H355" i="1"/>
  <c r="H354" i="1"/>
  <c r="H353" i="1"/>
  <c r="H351" i="1"/>
  <c r="H350" i="1"/>
  <c r="H349" i="1"/>
  <c r="H348" i="1"/>
  <c r="H347" i="1"/>
  <c r="H346" i="1"/>
  <c r="H345" i="1"/>
  <c r="H344" i="1"/>
  <c r="H343" i="1"/>
  <c r="H342" i="1"/>
  <c r="H341" i="1"/>
  <c r="H340" i="1"/>
  <c r="H339" i="1"/>
  <c r="H338" i="1"/>
  <c r="H336" i="1"/>
  <c r="H335" i="1"/>
  <c r="H334" i="1"/>
  <c r="H333" i="1"/>
  <c r="H332" i="1"/>
  <c r="H331" i="1"/>
  <c r="H330" i="1"/>
  <c r="H329" i="1"/>
  <c r="H327" i="1"/>
  <c r="H326" i="1"/>
  <c r="H325" i="1"/>
  <c r="H324" i="1"/>
  <c r="H323" i="1"/>
  <c r="H322" i="1"/>
  <c r="H321" i="1"/>
  <c r="H320" i="1"/>
  <c r="H319" i="1"/>
  <c r="H318" i="1"/>
  <c r="H317" i="1"/>
  <c r="H315" i="1"/>
  <c r="H314" i="1"/>
  <c r="H313" i="1"/>
  <c r="H312" i="1"/>
  <c r="H311" i="1"/>
  <c r="H310" i="1"/>
  <c r="H309" i="1"/>
  <c r="H308" i="1"/>
  <c r="H306" i="1"/>
  <c r="H305" i="1"/>
  <c r="H304" i="1"/>
  <c r="H303" i="1"/>
  <c r="H302" i="1"/>
  <c r="H301" i="1"/>
  <c r="H300" i="1"/>
  <c r="H298" i="1"/>
  <c r="H297" i="1"/>
  <c r="H296" i="1"/>
  <c r="H295" i="1"/>
  <c r="H294" i="1"/>
  <c r="H293" i="1"/>
  <c r="H292" i="1"/>
  <c r="H291" i="1"/>
  <c r="H289" i="1"/>
  <c r="H288" i="1"/>
  <c r="H287" i="1"/>
  <c r="H286" i="1"/>
  <c r="H285" i="1"/>
  <c r="H283" i="1"/>
  <c r="H282" i="1"/>
  <c r="H281" i="1"/>
  <c r="H280" i="1"/>
  <c r="H279" i="1"/>
  <c r="H277" i="1"/>
  <c r="H276" i="1"/>
  <c r="H275" i="1"/>
  <c r="H274" i="1"/>
  <c r="H273" i="1"/>
  <c r="H272" i="1"/>
  <c r="H271" i="1"/>
  <c r="H268" i="1"/>
  <c r="H267" i="1"/>
  <c r="H266" i="1"/>
  <c r="H265" i="1"/>
  <c r="H264" i="1"/>
  <c r="H263" i="1"/>
  <c r="H262" i="1"/>
  <c r="H261" i="1"/>
  <c r="H260" i="1"/>
  <c r="H259" i="1"/>
  <c r="H258" i="1"/>
  <c r="H257" i="1"/>
  <c r="H256" i="1"/>
  <c r="H255" i="1"/>
  <c r="H254" i="1"/>
  <c r="H253" i="1"/>
  <c r="H252" i="1"/>
  <c r="H251" i="1"/>
  <c r="H250" i="1"/>
  <c r="H249" i="1"/>
  <c r="H248" i="1"/>
  <c r="H247" i="1"/>
  <c r="H246" i="1"/>
  <c r="H245" i="1"/>
  <c r="H244" i="1"/>
  <c r="H243" i="1"/>
  <c r="H242" i="1"/>
  <c r="H241" i="1"/>
  <c r="H240" i="1"/>
  <c r="H239" i="1"/>
  <c r="H238" i="1"/>
  <c r="H237" i="1"/>
  <c r="H236" i="1"/>
  <c r="H235" i="1"/>
  <c r="H234" i="1"/>
  <c r="H233" i="1"/>
  <c r="H231" i="1"/>
  <c r="H230" i="1"/>
  <c r="H229" i="1"/>
  <c r="H228" i="1"/>
  <c r="H227" i="1"/>
  <c r="H226" i="1"/>
  <c r="H225" i="1"/>
  <c r="H224" i="1"/>
  <c r="H223" i="1"/>
  <c r="H222" i="1"/>
  <c r="H221" i="1"/>
  <c r="H220" i="1"/>
  <c r="H219" i="1"/>
  <c r="H218" i="1"/>
  <c r="H217" i="1"/>
  <c r="H215" i="1"/>
  <c r="H214" i="1"/>
  <c r="H213" i="1"/>
  <c r="H212" i="1"/>
  <c r="H211" i="1"/>
  <c r="H210" i="1"/>
  <c r="H209" i="1"/>
  <c r="H208" i="1"/>
  <c r="H207" i="1"/>
  <c r="H206" i="1"/>
  <c r="H205" i="1"/>
  <c r="H204" i="1"/>
  <c r="H203" i="1"/>
  <c r="H202" i="1"/>
  <c r="H201" i="1"/>
  <c r="H200" i="1"/>
  <c r="H199" i="1"/>
  <c r="H198" i="1"/>
  <c r="H197" i="1"/>
  <c r="H196" i="1"/>
  <c r="H195" i="1"/>
  <c r="H193" i="1"/>
  <c r="H192" i="1"/>
  <c r="H191" i="1"/>
  <c r="H190" i="1"/>
  <c r="H189" i="1"/>
  <c r="H188" i="1"/>
  <c r="H187" i="1"/>
  <c r="H186" i="1"/>
  <c r="H185" i="1"/>
  <c r="H184" i="1"/>
  <c r="H183" i="1"/>
  <c r="H182" i="1"/>
  <c r="H181" i="1"/>
  <c r="H180" i="1"/>
  <c r="H179" i="1"/>
  <c r="H178" i="1"/>
  <c r="H177" i="1"/>
  <c r="H176" i="1"/>
  <c r="H174" i="1"/>
  <c r="H173" i="1"/>
  <c r="H172" i="1"/>
  <c r="H171" i="1"/>
  <c r="H170" i="1"/>
  <c r="H169" i="1"/>
  <c r="H168" i="1"/>
  <c r="H167" i="1"/>
  <c r="H166" i="1"/>
  <c r="H165" i="1"/>
  <c r="H164" i="1"/>
  <c r="H163" i="1"/>
  <c r="H162" i="1"/>
  <c r="H161" i="1"/>
  <c r="H160" i="1"/>
  <c r="H159" i="1"/>
  <c r="H158" i="1"/>
  <c r="H157" i="1"/>
  <c r="H156" i="1"/>
  <c r="H155" i="1"/>
  <c r="H154" i="1"/>
  <c r="H153" i="1"/>
  <c r="H152" i="1"/>
  <c r="H151" i="1"/>
  <c r="H149" i="1"/>
  <c r="H148" i="1"/>
  <c r="H147" i="1"/>
  <c r="H146" i="1"/>
  <c r="H145" i="1"/>
  <c r="H144" i="1"/>
  <c r="H143" i="1"/>
  <c r="H142" i="1"/>
  <c r="H141" i="1"/>
  <c r="H139" i="1"/>
  <c r="H138" i="1"/>
  <c r="H137" i="1"/>
  <c r="H136" i="1"/>
  <c r="H135" i="1"/>
  <c r="H134" i="1"/>
  <c r="H133" i="1"/>
  <c r="H132" i="1"/>
  <c r="H131" i="1"/>
  <c r="H130" i="1"/>
  <c r="H129" i="1"/>
  <c r="H128" i="1"/>
  <c r="H127" i="1"/>
  <c r="H126" i="1"/>
  <c r="H125" i="1"/>
  <c r="H124" i="1"/>
  <c r="H123" i="1"/>
  <c r="H122" i="1"/>
  <c r="H121" i="1"/>
  <c r="H120" i="1"/>
  <c r="H119" i="1"/>
  <c r="H118" i="1"/>
  <c r="H117" i="1"/>
  <c r="H116" i="1"/>
  <c r="H115" i="1"/>
  <c r="H114" i="1"/>
  <c r="H113" i="1"/>
  <c r="H112" i="1"/>
  <c r="H111" i="1"/>
  <c r="H110" i="1"/>
  <c r="H109" i="1"/>
  <c r="H108" i="1"/>
  <c r="H107" i="1"/>
  <c r="H106" i="1"/>
  <c r="H105" i="1"/>
  <c r="H104" i="1"/>
  <c r="H103" i="1"/>
  <c r="H102" i="1"/>
  <c r="H101" i="1"/>
  <c r="H100" i="1"/>
  <c r="H99" i="1"/>
  <c r="H98" i="1"/>
  <c r="H97" i="1"/>
  <c r="H96" i="1"/>
  <c r="H95" i="1"/>
  <c r="H94" i="1"/>
  <c r="H93" i="1"/>
  <c r="H92" i="1"/>
  <c r="H91" i="1"/>
  <c r="H90" i="1"/>
  <c r="H89" i="1"/>
  <c r="H88" i="1"/>
  <c r="H87" i="1"/>
  <c r="H86" i="1"/>
  <c r="H85" i="1"/>
  <c r="H84" i="1"/>
  <c r="H83" i="1"/>
  <c r="H82" i="1"/>
  <c r="H81" i="1"/>
  <c r="H80" i="1"/>
  <c r="H79" i="1"/>
  <c r="H78" i="1"/>
  <c r="H77" i="1"/>
  <c r="H76" i="1"/>
  <c r="H75" i="1"/>
  <c r="H74" i="1"/>
  <c r="H73" i="1"/>
  <c r="E73" i="1"/>
  <c r="E72" i="1"/>
  <c r="H72" i="1" s="1"/>
  <c r="H71" i="1"/>
  <c r="H70" i="1"/>
  <c r="H69" i="1"/>
  <c r="H68" i="1"/>
  <c r="H67" i="1"/>
  <c r="H66" i="1"/>
  <c r="H65" i="1"/>
  <c r="H64" i="1"/>
  <c r="H63" i="1"/>
  <c r="H62" i="1"/>
  <c r="H61" i="1"/>
  <c r="H60" i="1"/>
  <c r="H59" i="1"/>
  <c r="H58" i="1"/>
  <c r="H57" i="1"/>
  <c r="H56" i="1"/>
  <c r="H55" i="1"/>
  <c r="H54" i="1"/>
  <c r="H53" i="1"/>
  <c r="H52" i="1"/>
  <c r="H51" i="1"/>
  <c r="H50" i="1"/>
  <c r="H49" i="1"/>
  <c r="H48" i="1"/>
  <c r="H47" i="1"/>
  <c r="H46" i="1"/>
  <c r="H45" i="1"/>
  <c r="H44" i="1"/>
  <c r="H43" i="1"/>
  <c r="H42" i="1"/>
  <c r="H41" i="1"/>
  <c r="H40" i="1"/>
  <c r="H39" i="1"/>
  <c r="H38" i="1"/>
  <c r="H37" i="1"/>
  <c r="H36" i="1"/>
  <c r="H35" i="1"/>
  <c r="H34" i="1"/>
  <c r="H33" i="1"/>
  <c r="H32" i="1"/>
  <c r="H31" i="1"/>
  <c r="H30" i="1"/>
  <c r="H29" i="1"/>
  <c r="H28" i="1"/>
  <c r="H27" i="1"/>
  <c r="H26" i="1"/>
  <c r="H25" i="1"/>
  <c r="H24" i="1"/>
  <c r="H23" i="1"/>
  <c r="H22" i="1"/>
  <c r="H21" i="1"/>
  <c r="H20" i="1"/>
  <c r="H19" i="1"/>
  <c r="H18" i="1"/>
  <c r="H17" i="1"/>
  <c r="H16" i="1"/>
  <c r="H15" i="1"/>
  <c r="H14" i="1"/>
  <c r="H13" i="1"/>
  <c r="H12" i="1"/>
  <c r="H11" i="1"/>
  <c r="H10" i="1"/>
  <c r="H9" i="1"/>
  <c r="H8" i="1"/>
  <c r="H7" i="1"/>
  <c r="H6" i="1"/>
  <c r="J93" i="6" l="1"/>
  <c r="C4" i="5" s="1"/>
  <c r="H466" i="1"/>
  <c r="C3" i="5" s="1"/>
  <c r="H62" i="3"/>
  <c r="C6" i="5" s="1"/>
  <c r="C8" i="5" s="1"/>
</calcChain>
</file>

<file path=xl/sharedStrings.xml><?xml version="1.0" encoding="utf-8"?>
<sst xmlns="http://schemas.openxmlformats.org/spreadsheetml/2006/main" count="2835" uniqueCount="1263">
  <si>
    <t>工程量清单说明</t>
  </si>
  <si>
    <t>1、工程量清单及其计价格式中必须有规定的单位和人员签字、盖章。</t>
  </si>
  <si>
    <t>2、工程量清单计价格式中工程量由投标单位自核自报，列明的所有需要填报的单价和合价，投标单位均应填报，未填报的单价和合价，视为此项费用已包含在工程量清单的其他的单价和合价之中。</t>
  </si>
  <si>
    <t>3、投标人应根据招标人提供的招标文件、图纸和现场情况，在满足招标图纸和相应规范要求的前提下自行计算工程量。不管投标工程量是否表明，投标人没有填入单价或合价的项目，招标人将不予认可，均视为投标人已将该项目的单价或合价包括在工程量清单其它项目的单价或合价中。</t>
  </si>
  <si>
    <t>4、报价汇总表及其工程量清单相关表格中的数据必须保证前后一致,报价合理,否则招标人有权按有利于招标人的意思进行修正或作废标处理。</t>
  </si>
  <si>
    <t>5、工程量清单按照后附分类的格式分别进行填报，投标人应根据招标文件要求将全部费用包括在综合单价内，投标人未列项内容视为已将费用综合考虑在其它项目内；中标单位不能以工程量清单中不包括某项为由要求调整价格或不承担招标文件中要求投标单位考虑的费用，也不能以承揽范围变动要求调整综合单价。</t>
  </si>
  <si>
    <t>6、综合单价应包括人工费、材料费、机械费、管理费、利润、税金、风险等所发生的和可能发生的一切费用，此综合单价一次性包干，是固定不变的,不因任何市场因素及政策性调整而变动。</t>
  </si>
  <si>
    <t>7、总价中应包括此次招标范围内的所有工程内容，一次性包干（绿化苗木除外），不随任何市场因素及政策性调整而变动，如报价汇总表及工程量清单中有缺项漏项的，均视为乙方已综合考虑在合计报价内，结算时均不做调整。</t>
  </si>
  <si>
    <t>8、所有外露铁艺热镀锌处理，面刷深咖色氟碳漆，两道底漆，两道面漆。</t>
  </si>
  <si>
    <t xml:space="preserve"> </t>
  </si>
  <si>
    <t>栾川山水文苑景观示范区施工工程造价汇总表（单位：元）</t>
  </si>
  <si>
    <t>序号</t>
  </si>
  <si>
    <t>分类项目名称</t>
  </si>
  <si>
    <t>造价（元）</t>
  </si>
  <si>
    <t>说明</t>
  </si>
  <si>
    <t>硬质景观及成品摆件部分</t>
  </si>
  <si>
    <t>详见后附工程量清单明细</t>
  </si>
  <si>
    <t>绿化苗木</t>
  </si>
  <si>
    <t>售楼部给排水外网部分</t>
  </si>
  <si>
    <t>景观示范区给排水部分</t>
  </si>
  <si>
    <t>景观示范区电气部分</t>
  </si>
  <si>
    <t>合计</t>
  </si>
  <si>
    <t>硬质景观及成品摆件清单报价表</t>
  </si>
  <si>
    <t>项目名称</t>
  </si>
  <si>
    <t>项目特征描述</t>
  </si>
  <si>
    <t>计量
单位</t>
  </si>
  <si>
    <t>工程量</t>
  </si>
  <si>
    <t>金额（元）</t>
  </si>
  <si>
    <t>综合单价（元）</t>
  </si>
  <si>
    <t>合价</t>
  </si>
  <si>
    <t>备注</t>
  </si>
  <si>
    <t>主要材料品牌</t>
  </si>
  <si>
    <t>其中：主材</t>
  </si>
  <si>
    <t>B-7.01 围墙</t>
  </si>
  <si>
    <t>1</t>
  </si>
  <si>
    <t>挖沟槽土方</t>
  </si>
  <si>
    <t>1.土壤类别：综合
2.挖土深度：详设计
3.开挖方式：人工、机械综合考虑   
4.多余土方运送场内指定位置
5.其它满足规范和设计图纸要求</t>
  </si>
  <si>
    <t>m3</t>
  </si>
  <si>
    <t>10.08</t>
  </si>
  <si>
    <t>2</t>
  </si>
  <si>
    <t>回填方</t>
  </si>
  <si>
    <t>1.密实度要求：满足设计要求 
2.填方材料品种：满足设计要求的合格土方 
3.填方粒径要求：符合设计要求
4.填方来源、运距：投标人根据现场实际情况自行考虑
5.其它满足规范和设计图纸要求</t>
  </si>
  <si>
    <t>7.36</t>
  </si>
  <si>
    <t>3</t>
  </si>
  <si>
    <t>素土夯实</t>
  </si>
  <si>
    <t>1.素土夯实
2.其它满足规范和设计图纸要求</t>
  </si>
  <si>
    <t>m2</t>
  </si>
  <si>
    <t>4.38</t>
  </si>
  <si>
    <t>4</t>
  </si>
  <si>
    <t>碎石垫层</t>
  </si>
  <si>
    <t>1.150厚级配碎石垫层
2.其它说明：其它满足规范和设计图纸要求</t>
  </si>
  <si>
    <t>0.66</t>
  </si>
  <si>
    <t>5</t>
  </si>
  <si>
    <t>垫层</t>
  </si>
  <si>
    <t>1.混凝土强度等级:100厚C20混凝土
2.混凝土拌合料要求：符合规范要求
3.模板安拆费用计入综合单价，支模方式综合考虑
4.其它满足规范和设计图纸要求</t>
  </si>
  <si>
    <t>0.44</t>
  </si>
  <si>
    <t>6</t>
  </si>
  <si>
    <t>砖基础</t>
  </si>
  <si>
    <t>1.砖品种、规格、强度等级：MU10页岩砖
2.基础类型：砖基础
3.砂浆强度等级：M7.5水泥砂浆
4.其它说明：其他满足规范和图纸设计要求</t>
  </si>
  <si>
    <t>1.35</t>
  </si>
  <si>
    <t>7</t>
  </si>
  <si>
    <t>实心砖墙</t>
  </si>
  <si>
    <t>1.砖品种、规格、强度等级：MU10页岩砖
2.墙体类型：围墙
3.砂浆强度等级、配合比：M7.5水泥砂浆
4.其它说明：其他满足规范和图纸设计要求</t>
  </si>
  <si>
    <t>1.66</t>
  </si>
  <si>
    <t>8</t>
  </si>
  <si>
    <t>独立基础</t>
  </si>
  <si>
    <t>1.混凝土强度等级:300厚C25钢筋混凝土
2.混凝土拌合料要求：符合规范要求
3.模板安拆费用计入综合单价，支模方式综合考虑
4.其它满足规范和设计图纸要求</t>
  </si>
  <si>
    <t>0.17</t>
  </si>
  <si>
    <t>9</t>
  </si>
  <si>
    <t>构造柱</t>
  </si>
  <si>
    <t>1.240*240 C25钢筋混凝土构造柱
2.混凝土拌合料要求：符合规范要求
3.模板安拆费用计入综合单价，支模方式综合考虑
4.其它满足规范和设计图纸要求</t>
  </si>
  <si>
    <t>0.48</t>
  </si>
  <si>
    <t>10</t>
  </si>
  <si>
    <t>地圈梁</t>
  </si>
  <si>
    <t>1.C25钢筋混凝土圈梁
2.混凝土拌合料要求：符合规范要求
3.模板安拆费用计入综合单价，支模方式综合考虑
4.其它满足规范和设计图纸要求</t>
  </si>
  <si>
    <t>0.39</t>
  </si>
  <si>
    <t>11</t>
  </si>
  <si>
    <t>压顶</t>
  </si>
  <si>
    <t>1.c25钢筋混凝土压顶圈梁
2.混凝土拌合料要求：符合规范要求
3.模板安拆费用计入综合单价，支模方式综合考虑
4.其它满足规范和设计图纸要求</t>
  </si>
  <si>
    <t>0.15</t>
  </si>
  <si>
    <t>12</t>
  </si>
  <si>
    <t>现浇构件钢筋</t>
  </si>
  <si>
    <t>1.现浇构件带肋钢筋HPB300以内  直径≤10mm
2.含钢筋搭接
3.其它说明：其它满足规范和设计图纸要求</t>
  </si>
  <si>
    <t>t</t>
  </si>
  <si>
    <t>0.044</t>
  </si>
  <si>
    <t>13</t>
  </si>
  <si>
    <t>1.现浇构件带肋钢筋HRB400以内  直径≤18mm
2.含钢筋搭接
3.其它说明：其它满足规范和设计图纸要求</t>
  </si>
  <si>
    <t>0.071</t>
  </si>
  <si>
    <t>14</t>
  </si>
  <si>
    <t>石材墙面</t>
  </si>
  <si>
    <t>1.30厚600*600芝麻白花岗岩石烧面，表面5*5拉槽@100
2.20厚1:2.5水泥砂浆粘接
3.其它说明：其他满足规范和图纸设计要求</t>
  </si>
  <si>
    <t>11.11</t>
  </si>
  <si>
    <t>15</t>
  </si>
  <si>
    <t>1.30厚600*600芝麻白花岗岩石烧面，表面5*5拉槽@100，侧边开10深20宽槽
2.20厚1:2.5水泥砂浆粘接
3.其它说明：其他满足规范和图纸设计要求</t>
  </si>
  <si>
    <t>6.05</t>
  </si>
  <si>
    <t>16</t>
  </si>
  <si>
    <t>1.30厚340*600芝麻白花岗岩石烧面，表面5*5拉槽@100
2.20厚1:2.5水泥砂浆粘接
3.其它说明：其他满足规范和图纸设计要求</t>
  </si>
  <si>
    <t>0.75</t>
  </si>
  <si>
    <t>17</t>
  </si>
  <si>
    <t>1.30厚450*600芝麻白花岗岩石烧面，表面5*5拉槽@100
2.20厚1:2.5水泥砂浆粘接
3.其它说明：其他满足规范和图纸设计要求</t>
  </si>
  <si>
    <t>2.83</t>
  </si>
  <si>
    <t>18</t>
  </si>
  <si>
    <t>墙面装饰板</t>
  </si>
  <si>
    <t>1.2厚镀锌钢板弯折成型，面饰深咖啡色金属氟碳漆喷砂面，M8金属膨胀螺栓固定@600
2.其它说明：其他满足规范和图纸设计要求</t>
  </si>
  <si>
    <t>19</t>
  </si>
  <si>
    <t>钢格栅</t>
  </si>
  <si>
    <t>1.钢材品种、规格:Q235B
2.型钢式、格构式:镀锌矩形钢管60*60*3@600+镀锌矩形钢管30*30*3@120
3.面饰深灰色金属氟碳漆喷砂面
4.运距自行考虑
5.其他说明详见图纸设计及规范</t>
  </si>
  <si>
    <t>20</t>
  </si>
  <si>
    <t>外脚手架</t>
  </si>
  <si>
    <t>1.外脚手架
2.部位：景墙
3.其他满足规范和图纸设计要求</t>
  </si>
  <si>
    <t>18.42</t>
  </si>
  <si>
    <t>C-3.01入口处墩柱灯</t>
  </si>
  <si>
    <t>4.49</t>
  </si>
  <si>
    <t>0.67</t>
  </si>
  <si>
    <t>基础</t>
  </si>
  <si>
    <t>1.混凝土强度等级:100厚C25钢筋混凝土
2.混凝土拌合料要求：符合规范要求
3.模板安拆费用计入综合单价，支模方式综合考虑
4.其它满足规范和设计图纸要求</t>
  </si>
  <si>
    <t>0.36</t>
  </si>
  <si>
    <t>0.10</t>
  </si>
  <si>
    <t>后浇基础</t>
  </si>
  <si>
    <t>1.混凝土强度等级:140厚C20混凝土
2.混凝土拌合料要求：符合规范要求
3.模板安拆费用计入综合单价，支模方式综合考虑
4.其它满足规范和设计图纸要求</t>
  </si>
  <si>
    <t>0.61</t>
  </si>
  <si>
    <t>1.砖品种、规格、强度等级：MU10页岩砖
2.墙体类型：景墙
3.砂浆强度等级、配合比：M7.5水泥砂浆
4.其它说明：其他满足规范和图纸设计要求</t>
  </si>
  <si>
    <t>0.71</t>
  </si>
  <si>
    <t>6厚150*150镀锌钢板预埋</t>
  </si>
  <si>
    <t>1.6厚150*150镀锌钢板预埋
2.其它说明：其他满足规范和图纸设计要求</t>
  </si>
  <si>
    <t>0.019</t>
  </si>
  <si>
    <t>石材地面</t>
  </si>
  <si>
    <t>1.50厚300/525*L芝麻黑花岗石，石材开槽20*5
2.20厚1:2.5水泥砂浆粘接
3.其它说明：其他满足规范和图纸设计要求</t>
  </si>
  <si>
    <t>4.27</t>
  </si>
  <si>
    <t>2厚20宽镀锌钢条，面饰深咖啡色金属氟碳漆喷砂面</t>
  </si>
  <si>
    <t>1.2厚20宽镀锌钢条，面饰深咖啡色金属氟碳漆喷砂面
2.其他满足规范和图纸设计要求</t>
  </si>
  <si>
    <t>0.003</t>
  </si>
  <si>
    <t>1.5厚镀锌钢板激光切割花纹，面饰深咖啡色金属氟碳漆喷砂面</t>
  </si>
  <si>
    <t>1.1.5厚镀锌钢板激光切割花纹，面饰深咖啡色金属氟碳漆喷砂面
2.其他满足规范和图纸设计要求</t>
  </si>
  <si>
    <t>0.009</t>
  </si>
  <si>
    <t>2厚镀锌钢板，面饰深咖啡色金属氟碳漆喷砂面</t>
  </si>
  <si>
    <t>1.2厚镀锌钢板，面饰深咖啡色金属氟碳漆喷砂面
2.其他满足规范和图纸设计要求</t>
  </si>
  <si>
    <t>0.022</t>
  </si>
  <si>
    <t>1.30厚芝麻黑花岗石烧面
2.20厚1:2.5水泥砂浆粘接
3.其它说明：其他满足规范和图纸设计要求</t>
  </si>
  <si>
    <t>3.42</t>
  </si>
  <si>
    <t>2厚40*40镀锌方管支柱</t>
  </si>
  <si>
    <t>1.2厚40*40镀锌方管支柱
2.其它说明：其他满足规范和图纸设计要求</t>
  </si>
  <si>
    <t>0.006</t>
  </si>
  <si>
    <t>3厚镀锌钢板按形折弯，面饰深咖啡色金属氟碳漆喷砂面</t>
  </si>
  <si>
    <t>1.3厚镀锌钢板按形折弯，面饰深咖啡色金属氟碳漆喷砂面
2.其它说明：其他满足规范和图纸设计要求</t>
  </si>
  <si>
    <t>0.118</t>
  </si>
  <si>
    <t>2厚40*20镀锌矩管，面饰深咖啡色金属氟碳漆喷砂面</t>
  </si>
  <si>
    <t>1.2厚40*20镀锌矩管，面饰深咖啡色金属氟碳漆喷砂面
2.其它说明：其他满足规范和图纸设计要求</t>
  </si>
  <si>
    <t>0.032</t>
  </si>
  <si>
    <t>2厚20*20镀锌方管龙骨</t>
  </si>
  <si>
    <t>1.2厚20*20镀锌方管龙骨
2.其它说明：其他满足规范和图纸设计要求</t>
  </si>
  <si>
    <t>0.013</t>
  </si>
  <si>
    <t>5厚10宽镀锌钢条，面饰深咖啡色金属氟碳漆喷砂面</t>
  </si>
  <si>
    <t>1.5厚10宽镀锌钢条，面饰深咖啡色金属氟碳漆喷砂面
2.其它说明：其他满足规范和图纸设计要求</t>
  </si>
  <si>
    <t>0.024</t>
  </si>
  <si>
    <t>5厚镀锌钢板激光切割花纹，面饰深咖啡色金属氟碳漆喷砂面</t>
  </si>
  <si>
    <t>1.5厚镀锌钢板激光切割花纹，面饰深咖啡色金属氟碳漆喷砂面
2.其它说明：其他满足规范和图纸设计要求</t>
  </si>
  <si>
    <t>0.007</t>
  </si>
  <si>
    <t>灯具</t>
  </si>
  <si>
    <t>1.灯具
2.5厚米黄色透光云石片灯箱
3.详见图纸C-3.07
4.其他满足规范和图纸设计要求</t>
  </si>
  <si>
    <t>个</t>
  </si>
  <si>
    <t>1.现浇构件带肋钢筋φ10
2.含钢筋搭接
3.其它说明：其它满足规范和设计图纸要求</t>
  </si>
  <si>
    <t>0.029</t>
  </si>
  <si>
    <t>D-1.01-1.19展示景墙-左侧</t>
  </si>
  <si>
    <t>1.土壤类别：综合
2.挖土深度：详设计
3.开挖方式：人工、机械综合考虑    4.多余土方运送场内指定位置
5.其它满足规范和设计图纸要求</t>
  </si>
  <si>
    <t>103.08</t>
  </si>
  <si>
    <t>1.密实度要求：满足设计要求 
2.填方材料品种：满足设计要求的合格土方 
3.填方粒径要求：符合设计要求
4.填方来源、运距：投标人根据现场实际情况自行考虑
5.其它说明：详见相关设计、要求及规范</t>
  </si>
  <si>
    <t>49.42</t>
  </si>
  <si>
    <t>67.50</t>
  </si>
  <si>
    <t>1.150厚级配碎石垫层
2.其它说明：详见相关设计、要求及规范</t>
  </si>
  <si>
    <t>10.12</t>
  </si>
  <si>
    <t>1.混凝土强度等级:100厚C20混凝土
2.混凝土拌合料要求：符合规范要求
3.模板安拆费用计入综合单价，支模方式综合考虑
4.其它说明：详见相关设计、要求及规范</t>
  </si>
  <si>
    <t>6.75</t>
  </si>
  <si>
    <t>1.砖品种、规格、强度等级：MU10页岩砖
2.基础类型：砖基础
3.砂浆强度等级：M7.5水泥砂浆
4.其它说明：详见相关设计、要求及规范</t>
  </si>
  <si>
    <t>27.31</t>
  </si>
  <si>
    <t>1.混凝土强度等级:300厚C25混凝土
2.混凝土拌合料要求：符合规范要求
3.模板安拆费用计入综合单价，支模方式综合考虑
4.其它说明：详见相关设计、要求及规范</t>
  </si>
  <si>
    <t>7.83</t>
  </si>
  <si>
    <t>1.砖品种、规格、强度等级：MU10页岩砖
2.墙体类型：景墙
3.砂浆强度等级、配合比：M7.5水泥砂浆
4.其它说明：详见相关设计、要求及规范</t>
  </si>
  <si>
    <t>36.29</t>
  </si>
  <si>
    <t>1.C25混凝土构造柱
2.混凝土拌合料要求：符合规范要求
3.模板安拆费用计入综合单价，支模方式综合考虑
4.其它说明：详见相关设计、要求及规范</t>
  </si>
  <si>
    <t>12.04</t>
  </si>
  <si>
    <t>圈梁</t>
  </si>
  <si>
    <t>1.C25混凝土圈梁
2.混凝土拌合料要求：符合规范要求
3.模板安拆费用计入综合单价，支模方式综合考虑
4.其它说明：详见相关设计、要求及规范</t>
  </si>
  <si>
    <t>9.19</t>
  </si>
  <si>
    <t>1.C25钢筋混凝土压顶梁
2.混凝土拌合料要求：符合规范要求
3.模板安拆费用计入综合单价，支模方式综合考虑
4.其它说明：详见相关设计、要求及规范</t>
  </si>
  <si>
    <t>3.80</t>
  </si>
  <si>
    <t>600*600芝麻白烧面干挂石材墙面</t>
  </si>
  <si>
    <t>1.30厚600*600芝麻白烧面干挂，表面拉5*5槽@100
2.其它说明：详见相关设计、要求及规范</t>
  </si>
  <si>
    <t>218.31</t>
  </si>
  <si>
    <t>600*110芝麻白花岗石烧面石材墙面</t>
  </si>
  <si>
    <t>1.30厚600*110芝麻白花岗石烧面
2.其它说明：详见相关设计、要求及规范</t>
  </si>
  <si>
    <t>16.20</t>
  </si>
  <si>
    <t>石材装饰线</t>
  </si>
  <si>
    <t>1.60厚600*150中国黑花岗岩光面，按形定制
2.其它说明：详见相关设计、要求及规范</t>
  </si>
  <si>
    <t>m</t>
  </si>
  <si>
    <t>7.8</t>
  </si>
  <si>
    <t>30厚600*517芝麻白花岗石烧面干挂石材墙面</t>
  </si>
  <si>
    <t>1.30厚600*517芝麻白花岗石烧面干挂，表面拉5*5槽@100 
2.其它说明：详见相关设计、要求及规范</t>
  </si>
  <si>
    <t>4.71</t>
  </si>
  <si>
    <t>600*160芝麻白花岗石烧面石材墙面</t>
  </si>
  <si>
    <t>1.30厚600*160芝麻白花岗石烧面
2.20厚1:2.5水泥砂浆
3.其它说明：详见相关设计、要求及规范</t>
  </si>
  <si>
    <t>2.03</t>
  </si>
  <si>
    <t>墙面装饰板(3厚镀锌钢板)</t>
  </si>
  <si>
    <t>1.3厚镀锌钢板弯折成型，面饰深咖啡色金属氟碳漆喷砂面，M8金属膨胀螺栓固定@600
2.其它说明：详见相关设计、要求及规范</t>
  </si>
  <si>
    <t>1.54</t>
  </si>
  <si>
    <t>墙面装饰板(2厚镀锌钢板)</t>
  </si>
  <si>
    <t>1.2厚镀锌钢板弯折成型，面饰深咖啡色金属氟碳漆喷砂面，M8金属膨胀螺栓固定@600
2.其它说明：详见相关设计、要求及规范</t>
  </si>
  <si>
    <t>69.77</t>
  </si>
  <si>
    <t>墙面装饰板（5厚木工板）</t>
  </si>
  <si>
    <t>1.5厚木工板,螺钉固定与角钢之上
2.刀刮布固定于木工板之上
3.其它说明：详见相关设计、要求及规范</t>
  </si>
  <si>
    <t>52.16</t>
  </si>
  <si>
    <t>6厚双层夹绢玻璃</t>
  </si>
  <si>
    <t>1.6厚双层夹绢玻璃，娟画效果参照方案效果图
2.其它说明：详见相关设计、要求及规范</t>
  </si>
  <si>
    <t>墙面抹灰</t>
  </si>
  <si>
    <t>1.20厚1:2.5防水水泥砂浆掺2%防水剂
2.其它说明：详见相关设计、要求及规范</t>
  </si>
  <si>
    <t>223.42</t>
  </si>
  <si>
    <t>1.20厚1:2.5水泥砂浆
2.其它说明：详见相关设计、要求及规范</t>
  </si>
  <si>
    <t>136.72</t>
  </si>
  <si>
    <t>抹灰面油漆</t>
  </si>
  <si>
    <t>1.外墙刮腻子2-3遍，干后砂平
2.外喷米白色仿石漆
3.其它说明：详见相关设计、要求及规范</t>
  </si>
  <si>
    <t>1.钢材品种、规格:Q235B
2.型钢式、格构式:2厚30*30镀锌方管
3.面饰浅咖色金属氟碳漆喷砂面
4.运距自行考虑
5.其他说明详见图纸设计及规范</t>
  </si>
  <si>
    <t>1.钢材品种、规格:Q235B
2.型钢式、格构式:2厚30*60镀锌方管
3.面饰深咖色金属氟碳漆喷砂面
4.运距自行考虑
5.其他说明详见图纸设计及规范</t>
  </si>
  <si>
    <t>1.钢材品种、规格:Q235B；      
2.3厚50*50镀锌方管@100，
3.面饰深咖啡色金属氟碳漆喷砂面
4.运距自行考虑
5.其他说明详见图纸设计及规范</t>
  </si>
  <si>
    <t>5厚150*150镀锌钢管立柱</t>
  </si>
  <si>
    <t>1.5厚150*150镀锌钢管立柱
2.其它说明：详见相关设计、要求及规范</t>
  </si>
  <si>
    <t>0.307</t>
  </si>
  <si>
    <t>螺栓</t>
  </si>
  <si>
    <t>1.材料种类：M8
2.其它说明：详见相关设计、要求及规范</t>
  </si>
  <si>
    <t>套</t>
  </si>
  <si>
    <t>196</t>
  </si>
  <si>
    <t>干挂石材钢骨架(镀锌角钢3*50*50)</t>
  </si>
  <si>
    <t>1.钢材品种、规格:镀锌角钢3*50*50
2.型钢式、格构式:角钢
3.运距自行考虑
4.其他说明详见图纸设计及规范</t>
  </si>
  <si>
    <t>1.758</t>
  </si>
  <si>
    <t>预埋铁件</t>
  </si>
  <si>
    <t>1.10厚370*L镀锌钢板预埋、5厚150*L镀锌钢板预埋、5厚270*L镀锌钢板、2厚346*66镀锌钢板勒板@600、2厚406*116镀锌钢板勒板@600、5厚50*50镀锌角钢
2.其它说明：详见相关设计、要求及规范</t>
  </si>
  <si>
    <t>0.775</t>
  </si>
  <si>
    <t>1.现浇构件带肋钢筋HPB300以内  直径≤10mm
2.含钢筋搭接
3.其它说明：详见相关设计、要求及规范</t>
  </si>
  <si>
    <t>0.867</t>
  </si>
  <si>
    <t>1.现浇构件带肋钢筋HRB400以内  直径≤10mm
2.含钢筋搭接
3.其它说明：详见相关设计、要求及规范</t>
  </si>
  <si>
    <t>0.221</t>
  </si>
  <si>
    <t>1.现浇构件带肋钢筋HRB400以内  直径≤18mm
2.含钢筋搭接
3.其它说明：详见相关设计、要求及规范</t>
  </si>
  <si>
    <t>1.455</t>
  </si>
  <si>
    <t>1.灯具
2.上下各3厚镀锌钢板按形折弯，面饰深咖啡色金属氟碳漆喷砂面+3厚20x20镀锌矩管，面饰深咖啡色金属氟碳漆喷砂面，中部5厚镀锌钢条+5厚米黄色透光云石片灯箱
3.其它说明：详见相关设计、要求及规范</t>
  </si>
  <si>
    <t>景墙LOGO</t>
  </si>
  <si>
    <t>1.1.5厚不锈钢发光字体，面饰深咖色金属氟碳漆喷砂面金属LOGO字体
2..由专业厂家深化设计并制作安装
3.其他说明详见图纸设计及规范</t>
  </si>
  <si>
    <t>项</t>
  </si>
  <si>
    <t>296.35</t>
  </si>
  <si>
    <t>D-2.01-2.02 主入口右侧展示景墙</t>
  </si>
  <si>
    <t>1.土壤类别：综合
2.挖土深度：详设计
3.开挖方式：人工、机械综合考虑
4.多余土方运送场内指定位置
5.其它满足规范和设计图纸要求</t>
  </si>
  <si>
    <t>47.93</t>
  </si>
  <si>
    <t>31.79</t>
  </si>
  <si>
    <t>19.90</t>
  </si>
  <si>
    <t>2.99</t>
  </si>
  <si>
    <t>1.99</t>
  </si>
  <si>
    <t>8.86</t>
  </si>
  <si>
    <t>1.51</t>
  </si>
  <si>
    <t>7.99</t>
  </si>
  <si>
    <t>2.30</t>
  </si>
  <si>
    <t>0.95</t>
  </si>
  <si>
    <t>2.81</t>
  </si>
  <si>
    <t>61.95</t>
  </si>
  <si>
    <t>0.85</t>
  </si>
  <si>
    <t>1.60厚600*150中国黑花岗岩光面，按形定制
2.其它说明：详见相关设计、要求及规范求</t>
  </si>
  <si>
    <t>3.12</t>
  </si>
  <si>
    <t>600*150中国黑花岗岩光面石材墙面</t>
  </si>
  <si>
    <t>0.08</t>
  </si>
  <si>
    <t>600x450芝麻白花岗石烧面石材墙面</t>
  </si>
  <si>
    <t>1.600x450芝麻白花岗石烧面，表面拉5x5槽@100
2.30厚1:2.5水泥砂浆铜丝缠挂
3.其它说明：详见相关设计、要求及规范</t>
  </si>
  <si>
    <t>1.62</t>
  </si>
  <si>
    <t>15.16</t>
  </si>
  <si>
    <t>30.02</t>
  </si>
  <si>
    <t>墙面装饰板(5厚木工板)</t>
  </si>
  <si>
    <t>51.39</t>
  </si>
  <si>
    <t>52.71</t>
  </si>
  <si>
    <t>72.93</t>
  </si>
  <si>
    <t>29.40</t>
  </si>
  <si>
    <t>13.36</t>
  </si>
  <si>
    <t>4厚60*120镀锌方管，面饰深咖啡色金属氟碳漆喷砂面</t>
  </si>
  <si>
    <t>1.4厚60*120镀锌方管，面饰深咖啡色金属氟碳漆喷砂面
2.其它说明：详见相关设计、要求及规范</t>
  </si>
  <si>
    <t>0.010</t>
  </si>
  <si>
    <t>6厚280*100镀锌方管，面饰深咖啡色金属氟碳漆喷砂面</t>
  </si>
  <si>
    <t>1.6厚280*100镀锌方管，面饰深咖啡色金属氟碳漆喷砂面
2.其它说明：详见相关设计、要求及规范</t>
  </si>
  <si>
    <t>0.329</t>
  </si>
  <si>
    <t>4厚60*50镀锌方管，面饰深咖啡色金属氟碳漆喷砂面</t>
  </si>
  <si>
    <t>1.4厚60*50镀锌方管，面饰深咖啡色金属氟碳漆喷砂面
2.其它说明：详见相关设计、要求及规范</t>
  </si>
  <si>
    <t>0.122</t>
  </si>
  <si>
    <t>0.308</t>
  </si>
  <si>
    <t>36</t>
  </si>
  <si>
    <t>0.846</t>
  </si>
  <si>
    <t>1.10厚370*L镀锌钢板预埋、5厚150*L镀锌钢板预埋、5厚270*L镀锌钢板、2厚406*116镀锌钢板勒板@600、5厚60*45镀锌钢板勒板@600、5厚50*50镀锌角钢
2.其它说明：详见相关设计、要求及规范</t>
  </si>
  <si>
    <t>0.961</t>
  </si>
  <si>
    <t>0.194</t>
  </si>
  <si>
    <t>0.380</t>
  </si>
  <si>
    <t>83.80</t>
  </si>
  <si>
    <t>E-3.01~3.03 平台旁景墙</t>
  </si>
  <si>
    <t>15.32</t>
  </si>
  <si>
    <t>11.19</t>
  </si>
  <si>
    <t>6.94</t>
  </si>
  <si>
    <t>1.04</t>
  </si>
  <si>
    <t>0.69</t>
  </si>
  <si>
    <t>1.14</t>
  </si>
  <si>
    <t>2.50</t>
  </si>
  <si>
    <t>0.57</t>
  </si>
  <si>
    <t>0.45</t>
  </si>
  <si>
    <t>1.c25钢筋混凝土压顶梁
2.混凝土拌合料要求：符合规范要求
3.模板安拆费用计入综合单价，支模方式综合考虑
4.其它满足规范和设计图纸要求</t>
  </si>
  <si>
    <t>0.179</t>
  </si>
  <si>
    <t>0.120</t>
  </si>
  <si>
    <t>27.27</t>
  </si>
  <si>
    <t>墙顶砂浆找平</t>
  </si>
  <si>
    <t>1.墙顶砂浆水泥砂浆找平
2.20厚1:2.5水泥砂浆找平
3.其它说明：其他满足规范和图纸设计要求</t>
  </si>
  <si>
    <t>1.73</t>
  </si>
  <si>
    <t>4.90</t>
  </si>
  <si>
    <t>13.46</t>
  </si>
  <si>
    <t>F-1.01景观矮墙</t>
  </si>
  <si>
    <t>8.29</t>
  </si>
  <si>
    <t>8.16</t>
  </si>
  <si>
    <t>1.22</t>
  </si>
  <si>
    <t>0.82</t>
  </si>
  <si>
    <t>0.93</t>
  </si>
  <si>
    <t>1.30厚600*470芝麻白烧面
2.20厚1:2.5水泥砂浆粘接
3.其它说明：其他满足规范和图纸设计要求</t>
  </si>
  <si>
    <t>7.74</t>
  </si>
  <si>
    <t>9.76</t>
  </si>
  <si>
    <t>F-2.01-2.05对称景墙</t>
  </si>
  <si>
    <t>18.26</t>
  </si>
  <si>
    <t>13.56</t>
  </si>
  <si>
    <t>8.68</t>
  </si>
  <si>
    <t>1.25</t>
  </si>
  <si>
    <t>0.84</t>
  </si>
  <si>
    <t>2.61</t>
  </si>
  <si>
    <t>1.混凝土强度等级:300厚C25混凝土
2.混凝土拌合料要求：符合规范要求
3.模板安拆费用计入综合单价，支模方式综合考虑
4.其它满足规范和设计图纸要求</t>
  </si>
  <si>
    <t>2.70</t>
  </si>
  <si>
    <t>1.240*240 C25混凝土构造柱
2.混凝土拌合料要求：符合规范要求
3.模板安拆费用计入综合单价，支模方式综合考虑
4.其它满足规范和设计图纸要求</t>
  </si>
  <si>
    <t>1.C25混凝土圈梁
2.混凝土拌合料要求：符合规范要求
3.模板安拆费用计入综合单价，支模方式综合考虑
4.其它满足规范和设计图纸要求</t>
  </si>
  <si>
    <t>0.76</t>
  </si>
  <si>
    <t>0.47</t>
  </si>
  <si>
    <t>1.30厚600*600芝麻白烧面，表面拉5*5槽@100
2.20厚1:2.5水泥砂浆粘接
3.其它说明：其他满足规范和图纸设计要求</t>
  </si>
  <si>
    <t>36.78</t>
  </si>
  <si>
    <t>8.17</t>
  </si>
  <si>
    <t>1.20厚1:2.5防水水泥砂浆掺2%防水剂
2.其它说明：其他满足规范和图纸设计要求</t>
  </si>
  <si>
    <t>23.02</t>
  </si>
  <si>
    <t>3厚67x297镀锌钢板勒板@600</t>
  </si>
  <si>
    <t>1.3厚67x297镀锌钢板勒板@600
2.其它说明：其他满足规范和图纸设计要求</t>
  </si>
  <si>
    <t>定制4厚50x150镀锌矩管，面饰深咖啡色金属氟碳漆喷砂面</t>
  </si>
  <si>
    <t>1.定制4厚50x150镀锌矩管，面饰深咖啡色金属氟碳漆喷砂面
2.其他满足规范和图纸设计要求</t>
  </si>
  <si>
    <t>0.064</t>
  </si>
  <si>
    <t>2厚20x50镀锌矩管边框，面饰深咖啡色金属氟碳漆喷砂面</t>
  </si>
  <si>
    <t>1.2厚20x50镀锌矩管边框，面饰深咖啡色金属氟碳漆喷砂面
2.其他满足规范和图纸设计要求</t>
  </si>
  <si>
    <t>0.014</t>
  </si>
  <si>
    <t>5厚100x150镀锌矩管，面饰深咖啡色金属氟碳漆喷砂面</t>
  </si>
  <si>
    <t>1.5厚100x150镀锌矩管，面饰深咖啡色金属氟碳漆喷砂面
2.其他满足规范和图纸设计要求</t>
  </si>
  <si>
    <t xml:space="preserve">
1.钢材品种、规格:Q235B
2.型钢式、格构式:2厚20x20镀锌方管@50
3.面饰深咖啡色金属氟碳漆喷砂面
4.运距自行考虑
5.其他说明详见图纸设计及规范</t>
  </si>
  <si>
    <t>1.5厚20宽镀锌钢条，面饰深咖啡色金属氟碳漆喷砂面
石材拉槽，胶粘固定</t>
  </si>
  <si>
    <t>1.1.5厚20宽镀锌钢条，面饰深咖啡色金属氟碳漆喷砂面，石材拉槽，胶粘固定
2.其他满足规范和图纸设计要求</t>
  </si>
  <si>
    <t>4.80</t>
  </si>
  <si>
    <t>1.灯具
2.上下各3厚镀锌钢板按形折弯，面饰深咖啡色金属氟碳漆喷砂面+3厚20x20镀锌矩管，面饰深咖啡色金属氟碳漆喷砂面，中部5厚镀锌钢条+5厚米黄色透光云石片灯箱
3.详见图纸F-2.05节点5.6
4.其他满足规范和图纸设计要求</t>
  </si>
  <si>
    <t>0.300</t>
  </si>
  <si>
    <t>1.现浇构件带肋钢筋HPB300以内  直径≤18mm
2.含钢筋搭接
3.其它说明：其它满足规范和设计图纸要求</t>
  </si>
  <si>
    <t>0.147</t>
  </si>
  <si>
    <t>22.44</t>
  </si>
  <si>
    <t>F-3.01停车场入口景墙</t>
  </si>
  <si>
    <t>21.81</t>
  </si>
  <si>
    <t>13.01</t>
  </si>
  <si>
    <t>10.80</t>
  </si>
  <si>
    <t>1.08</t>
  </si>
  <si>
    <t>1.63</t>
  </si>
  <si>
    <t>1.混凝土强度等级:300厚C20混凝土
2.混凝土拌合料要求：符合规范要求
3.模板安拆费用计入综合单价，支模方式综合考虑
4.其它满足规范和设计图纸要求</t>
  </si>
  <si>
    <t>3.43</t>
  </si>
  <si>
    <t>3.58</t>
  </si>
  <si>
    <t>2.31</t>
  </si>
  <si>
    <t>0.78</t>
  </si>
  <si>
    <t>49.01</t>
  </si>
  <si>
    <t>14.49</t>
  </si>
  <si>
    <t>21.16</t>
  </si>
  <si>
    <t>0.788</t>
  </si>
  <si>
    <t>景墙字体及LOGO</t>
  </si>
  <si>
    <t>1.1.5厚不锈钢发光字体电镀浅咖啡色金属字体，1.5厚不锈钢发光字体电镀红色金属LOGO
2.详见设计图纸
3.其它说明：其它满足规范和设计图纸要求</t>
  </si>
  <si>
    <t>28.61</t>
  </si>
  <si>
    <t>后场水景</t>
  </si>
  <si>
    <t>挖一般土方</t>
  </si>
  <si>
    <t>314.74</t>
  </si>
  <si>
    <t>1.素土夯实
2.压实度不小于93%
3.其它满足规范和设计图纸要求</t>
  </si>
  <si>
    <t>372.25</t>
  </si>
  <si>
    <t>32.35</t>
  </si>
  <si>
    <t>55.87</t>
  </si>
  <si>
    <t>37.29</t>
  </si>
  <si>
    <t>水池底板</t>
  </si>
  <si>
    <t>1.混凝土强度等级:150厚C25P6抗渗钢筋混凝土混凝土
2.混凝土拌合料要求：符合规范要求
3.模板安拆费用计入综合单价，支模方式综合考虑
4.其它满足规范和设计图纸要求</t>
  </si>
  <si>
    <t>53.83</t>
  </si>
  <si>
    <t>水池现浇构件钢筋</t>
  </si>
  <si>
    <t>3.218</t>
  </si>
  <si>
    <t>水池底饰面</t>
  </si>
  <si>
    <t>1.12厚600*600mm仿中国黑瓷砖地面
2.石材粘结剂粘结
3.其他说明：详见相关设计图纸、相关要求及规范</t>
  </si>
  <si>
    <t>348.43</t>
  </si>
  <si>
    <t>平面砂浆找平层</t>
  </si>
  <si>
    <t>1.20厚1:2.5水泥砂浆找平层
2.其他说明：详见相关设计图纸、相关要求及规范
3.部位：水池底防水卷材下面</t>
  </si>
  <si>
    <t>339.02</t>
  </si>
  <si>
    <t>水池卷材防水</t>
  </si>
  <si>
    <t>1.4厚SBS防水卷材
2.其他说明：详见相关设计图纸、相关要求及规范
3.部位：水池底</t>
  </si>
  <si>
    <t>387.56</t>
  </si>
  <si>
    <t>雨中情</t>
  </si>
  <si>
    <t>池底防水卷材保护层</t>
  </si>
  <si>
    <t>1.20厚1:2.5水泥砂浆保护层
2.其他说明：详见相关设计图纸、相关要求及规范
3.部位：水池底防水卷材上面</t>
  </si>
  <si>
    <t>水池绿地包边</t>
  </si>
  <si>
    <t>1.1.2厚304黑镜不锈钢包边，弯折成型
2.5厚热浸钢板+5厚40宽钢板@400M6膨胀螺丝固定
3.C30细石混凝土靠背
4.详见设计图纸E2.05节点1
5.其它说明：其他满足规范和图纸设计要求</t>
  </si>
  <si>
    <t>109.50</t>
  </si>
  <si>
    <t>水池接景石做法</t>
  </si>
  <si>
    <t>1.1.2厚304黑镜不锈钢包边，弯折成型
2.5厚热浸钢板+5厚40宽钢板@400M6膨胀螺丝固定
3.详见设计图纸E2.05节点2
4.其它说明：其他满足规范和图纸设计要求</t>
  </si>
  <si>
    <t>31.93</t>
  </si>
  <si>
    <t>水池接平台做法</t>
  </si>
  <si>
    <t>1.栏杆：5厚60宽镀锌钢板，外饰灰色氟碳漆
2.立柱：3厚606*60镀锌尖头矩管，外饰灰色氟碳漆，尖头尺寸30*30
3.5厚100*100镀锌钢板预埋，2U型φ8固定
4.详见设计图纸E2.05/3
5.其它说明：其他满足规范和图纸设计要求</t>
  </si>
  <si>
    <t>26.46</t>
  </si>
  <si>
    <t>跌水饰面30厚200*50中国黑花岗岩光面</t>
  </si>
  <si>
    <t>1.30厚200*50中国黑花岗岩光面
2.石材粘结剂粘结
3.其他说明：详见相关设计图纸、相关要求及规范</t>
  </si>
  <si>
    <t>0.98</t>
  </si>
  <si>
    <t>3厚30*30*220 U型黑镜钢</t>
  </si>
  <si>
    <t>1.3厚30*30*220 U型黑镜钢
2.专用粘结剂粘结
3.其他说明：详见相关设计图纸、相关要求及规范</t>
  </si>
  <si>
    <t>33.14</t>
  </si>
  <si>
    <t>泵坑池底垫层</t>
  </si>
  <si>
    <t>1.混凝土种类：40厚细石混凝土
2.混凝土强度等级：C20
3.详见设计图纸
4.其它说明：其他满足规范和图纸设计要求</t>
  </si>
  <si>
    <t>0.03</t>
  </si>
  <si>
    <t>泵坑池底隔墙</t>
  </si>
  <si>
    <t>1.砖品种、规格、强度等级：MU10页岩砖
2.墙体类型：隔墙
3.砂浆强度等级、配合比：M7.5水泥砂浆
4.20厚1：2.5防水砂浆抹面
4.详见设计图纸
5.其它说明：其他满足规范和图纸设计要求</t>
  </si>
  <si>
    <t>0.16</t>
  </si>
  <si>
    <t>给水沟饰面</t>
  </si>
  <si>
    <t>1.30厚340*600中国黑光面，按形开孔
2.详见设计图纸
3.其他说明：详见相关设计图纸、相关要求及规范</t>
  </si>
  <si>
    <t>0.86</t>
  </si>
  <si>
    <t>供水口饰面</t>
  </si>
  <si>
    <t>1.30厚300*600中国黑光面，按形开孔
2.详见设计图纸
3.其他说明：详见相关设计图纸、相关要求及规范</t>
  </si>
  <si>
    <t>0.5</t>
  </si>
  <si>
    <t>玻璃隔板</t>
  </si>
  <si>
    <t>1.6+0.76PVB+6钢化夹胶玻璃
2.固定方式：槽嵌
3.固定配件种类：5厚U型304不锈钢槽，4厚硬性橡胶垫
4.详见设计图纸
5.其他说明：详见相关设计图纸、相关要求及规范</t>
  </si>
  <si>
    <t>3.50</t>
  </si>
  <si>
    <t>景桥</t>
  </si>
  <si>
    <t>14.20</t>
  </si>
  <si>
    <t>8.65</t>
  </si>
  <si>
    <t>11.08</t>
  </si>
  <si>
    <t>1.混凝土强度等级:100厚C15混凝土
2.混凝土拌合料要求：符合规范要求
3.模板安拆费用计入综合单价，支模方式综合考虑
4.详见设计图纸
5.其它满足规范和设计图纸要求</t>
  </si>
  <si>
    <t>1.11</t>
  </si>
  <si>
    <t>1.混凝土强度等级:350厚C30混凝土
2.混凝土拌合料要求：符合规范要求
3.模板安拆费用计入综合单价，支模方式综合考虑
4.详见设计图纸
5.其它满足规范和设计图纸要求</t>
  </si>
  <si>
    <t>3.21</t>
  </si>
  <si>
    <t>矩形柱</t>
  </si>
  <si>
    <t>1.C25混凝土墙柱
2.混凝土拌合料要求：符合规范要求
3.模板安拆费用计入综合单价，支模方式综合考虑
4.详见设计图纸
5.其它满足规范和设计图纸要求</t>
  </si>
  <si>
    <t>0.80</t>
  </si>
  <si>
    <t>混凝土板拱</t>
  </si>
  <si>
    <t>1.部位：景观桥拱板
2.混凝土强度等级：C25
3.混凝土拌合料要求：符合规范要求
4.模板安拆费用计入综合单价，支模方式综合考虑
5.详见设计图纸
6.其它满足规范和设计图纸要求</t>
  </si>
  <si>
    <t>2.01</t>
  </si>
  <si>
    <t>景观桥现浇构件钢筋</t>
  </si>
  <si>
    <t>0.116</t>
  </si>
  <si>
    <t>0.638</t>
  </si>
  <si>
    <t>桥面铺装</t>
  </si>
  <si>
    <t>1.25厚900*300芝麻灰花岗岩荔枝面
2.30厚1:2.5无碱水泥砂浆结合层
2.其他说明：其它满足规范和设计图纸要求</t>
  </si>
  <si>
    <t>11.16</t>
  </si>
  <si>
    <t>桥边装饰</t>
  </si>
  <si>
    <t>1.30厚200*600中国黑花岗岩哑光面
2.40厚C25细石混凝土
2.详见设计图纸E2.02/2
2.其他说明：其它满足规范和设计图纸要求</t>
  </si>
  <si>
    <t>2.48</t>
  </si>
  <si>
    <t>1.20厚100*600中国黑花岗岩哑光面
2.详见设计图纸
2.其他说明：其它满足规范和设计图纸要求</t>
  </si>
  <si>
    <t>1.24</t>
  </si>
  <si>
    <t>1.20厚170*600中国黑花岗岩哑光面
2.详见设计图纸E2.02/2
3.其他说明：其它满足规范和设计图纸要求</t>
  </si>
  <si>
    <t>2.11</t>
  </si>
  <si>
    <t>石材开槽</t>
  </si>
  <si>
    <t>1.30厚200*600中国黑花岗岩剔槽
2.侧边开槽20*15
3.详见设计图纸E2.02/5
4.其他说明：其它满足规范和设计图纸要求</t>
  </si>
  <si>
    <t>12.40</t>
  </si>
  <si>
    <t>桥面栏杆</t>
  </si>
  <si>
    <t>1.栏杆：3厚30*30镀锌方管，外饰黑色氟碳漆
2.立柱：3厚20*20镀锌方管，外饰黑色氟碳漆
3.5厚100*100预埋板，4M6膨胀螺丝固定
4.详见设计图纸
5.其它说明：其他满足规范和图纸设计要求</t>
  </si>
  <si>
    <t>主入口镜面水景</t>
  </si>
  <si>
    <t>315.11</t>
  </si>
  <si>
    <t>414.90</t>
  </si>
  <si>
    <t>76.56</t>
  </si>
  <si>
    <t>63.38</t>
  </si>
  <si>
    <t>42.33</t>
  </si>
  <si>
    <t>73.16</t>
  </si>
  <si>
    <t>0.600</t>
  </si>
  <si>
    <t>5.336</t>
  </si>
  <si>
    <t>池底板砂浆找平层</t>
  </si>
  <si>
    <t>1.20厚1:2.5无碱水泥砂浆找平层
2.其他说明：详见相关设计图纸、相关要求及规范
3.部位：水池底防水卷材下面</t>
  </si>
  <si>
    <t>290.55</t>
  </si>
  <si>
    <t>375.49</t>
  </si>
  <si>
    <t>1.20厚1:2.5无碱水泥砂浆保护层
2.其他说明：详见相关设计图纸、相关要求及规范
3.部位：水池底防水卷材上面</t>
  </si>
  <si>
    <t>292.40</t>
  </si>
  <si>
    <t>水边饰面</t>
  </si>
  <si>
    <t>1.12厚600*150中国黑瓷砖
2.详D2.03节点2
3.其它说明：其他满足规范和图纸设计要求</t>
  </si>
  <si>
    <t>19.82</t>
  </si>
  <si>
    <t>水池中种植区包边</t>
  </si>
  <si>
    <t>1.1.2厚304黑镜不锈钢包边，弯折成型，硅酮密封胶密封
2.8厚PVC塑料发泡板
3.5厚95*130镀锌钢板勒板@600
4.5厚200*100L型镀锌钢板衬板，@600M8金属膨胀螺栓固定
2.详见设计图纸C2.01/2
3.其它说明：其他满足规范和图纸设计要求</t>
  </si>
  <si>
    <t>12.00</t>
  </si>
  <si>
    <t>水池梯步处包边</t>
  </si>
  <si>
    <t>1.外包1.2黑镜钢，硅酮密封胶密封
2.5厚50*50镀锌钢板，@600M8金属膨胀螺栓固定
3.5厚100*105L型镀锌钢板衬板，@600M8金属膨胀螺栓固定
4.详见设计图纸C2.01/3
5.其它说明：其他满足规范和图纸设计要求</t>
  </si>
  <si>
    <t>17.03</t>
  </si>
  <si>
    <t>洗米石与水面交界</t>
  </si>
  <si>
    <t>1.5厚48长镀锌钢板衬板，外包1.2厚黑镜钢
2.8厚200宽通常镀锌钢板，@600M8金属膨胀螺栓固定
3.5厚100*115L型镀锌钢板衬板，@600M8金属膨胀螺栓固定
4.5厚50宽不锈钢板拉面
5.3厚40*40镀锌角钢，@600M8金属膨胀螺栓固定
2.详见设计图纸C2.02/1
3.其它说明：其他满足规范和图纸设计要求</t>
  </si>
  <si>
    <t>16.96</t>
  </si>
  <si>
    <t>灰色洗米石</t>
  </si>
  <si>
    <t>1.30厚灰色洗米石
2.20厚1：2.5水泥砂浆找平层
3.100厚C20混凝土垫层
4.150厚级配碎石垫层
5.素土夯实
6.详见设计图纸C2.02/1
7.其他说明：其它满足规范和设计图纸要求</t>
  </si>
  <si>
    <t>21.76</t>
  </si>
  <si>
    <t>土工布铺设</t>
  </si>
  <si>
    <t>1.土工布300g/m2
2.详见设计图纸C2.02/1
3.其它说明：其他满足规范和图纸设计要求</t>
  </si>
  <si>
    <t>1.13</t>
  </si>
  <si>
    <t>φ5~10黑色机制砾石散置</t>
  </si>
  <si>
    <t>1.45厚φ5~10黑色机制砾石散置
2.详见设计图纸C2.02/1
3.其他说明：其它满足规范和设计图纸要求</t>
  </si>
  <si>
    <t>雨水篦子</t>
  </si>
  <si>
    <t>1.30厚200*400成品高分子雨水篦子
2.详见设计图纸C2.02/2
3.其他说明：其它满足规范和设计图纸要求</t>
  </si>
  <si>
    <t>65</t>
  </si>
  <si>
    <t>φ10~15黑色机制砾石散置</t>
  </si>
  <si>
    <t>1.60厚φ10~15黑色机制砾石散置
2.详见设计图纸C2.02/2
3.其他说明：其它满足规范和设计图纸要求</t>
  </si>
  <si>
    <t>5.20</t>
  </si>
  <si>
    <t>雨水篦子处包边</t>
  </si>
  <si>
    <t>1.5厚50*50镀锌角钢，@600M8金属膨胀螺栓固定
2.5厚100宽通常不锈钢板拉面
3.3厚50*50镀锌角钢，@600M8金属膨胀螺栓固定
4详见设计图纸C2.02/2
5.其他说明：其它满足规范和设计图纸要求</t>
  </si>
  <si>
    <t>25.98</t>
  </si>
  <si>
    <t>雨水篦子处水底饰面</t>
  </si>
  <si>
    <t>1.60厚600*150mm中国黑花岗石光面
2.按型定制
3.止水条密封
4.详见设计图纸C2.02/2
5.其他说明：其它满足规范和设计图纸要求</t>
  </si>
  <si>
    <t>3.90</t>
  </si>
  <si>
    <t>排水管隔墙</t>
  </si>
  <si>
    <t>1.砖品种、规格、强度等级：MU10页岩砖
2.墙体类型：隔墙
3.砂浆强度等级、配合比：M7.5水泥砂浆
4.详见设计图纸C2.02/2
5.其他说明：其它满足规范和设计图纸要求</t>
  </si>
  <si>
    <t>1.06</t>
  </si>
  <si>
    <t>水中花雕包边</t>
  </si>
  <si>
    <t>1.1厚50*42 304黑镜钢弯折成型
2.200长φ8钢筋@400
3.5厚钢板预埋
2.详见设计图纸C2.02/3
3.其它说明：其他满足规范和图纸设计要求</t>
  </si>
  <si>
    <t>81.15</t>
  </si>
  <si>
    <t>水中洗米石包边</t>
  </si>
  <si>
    <t>1.5厚48长镀锌钢板衬板，外包1.2厚黑镜钢
2.8厚200宽通常镀锌钢板，@600M8金属膨胀螺栓固定
3.5厚115*100 L形镀锌钢板，@600M8金属膨胀螺栓固定
3.详见设计图纸C2.03/4
4.其它说明：其他满足规范和图纸设计要求</t>
  </si>
  <si>
    <t>62.17</t>
  </si>
  <si>
    <t>28.78</t>
  </si>
  <si>
    <t>铺装与水面交界</t>
  </si>
  <si>
    <t>1.外包1.2厚黑镜钢
2.50厚200*200芝麻黑花岗岩石荔枝面
3.5厚122*100 L形镀锌钢板衬板，@600M8金属膨胀螺栓固定
3.详见设计图纸C2.03/3
4.其它说明：其他满足规范和图纸设计要求</t>
  </si>
  <si>
    <t>8.90</t>
  </si>
  <si>
    <t>50厚600*80中国黑花岗岩光面</t>
  </si>
  <si>
    <t>1.50厚600*80中国黑花岗岩光面，按形定制
2.详D2.02节点5，D2.01节点1，D2.03节点1
3.其它说明：其他满足规范和图纸设计要求</t>
  </si>
  <si>
    <t>11.02</t>
  </si>
  <si>
    <t>50厚600*150中国黑花岗岩光面</t>
  </si>
  <si>
    <t>1.50厚600*150中国黑花岗岩光面，按形定制
2.详D2.01节点4，D2.01节点1，D2.03节点1
3.其它说明：其他满足规范和图纸设计要求</t>
  </si>
  <si>
    <t>60厚600*150中国黑花岗岩光面</t>
  </si>
  <si>
    <t>1.60厚600*150中国黑花岗岩光面，按形定制
2.详D2.02节点4，D2.01节点1，D2.03节点1
3.其它说明：其他满足规范和图纸设计要求</t>
  </si>
  <si>
    <t>1.30厚600*300成品高分子雨水篦子，下铺钢丝网一层
2.详见设计图纸C2.02/2
3.其他说明：其它满足规范和设计图纸要求</t>
  </si>
  <si>
    <t>22</t>
  </si>
  <si>
    <t>1.50厚φ10~15黑色机制砾石散置
2.详见设计图纸C2.01/1，C2.03/1
3.其他说明：其它满足规范和设计图纸要求</t>
  </si>
  <si>
    <t>13.77</t>
  </si>
  <si>
    <t>1.3厚40*40镀锌角钢，@600M8金属膨胀螺栓固定
2.5厚60宽通常不锈钢板拉面
3.详见设计图纸C2.01/1，C2.03/1
4.其他说明：其它满足规范和设计图纸要求</t>
  </si>
  <si>
    <t>15.30</t>
  </si>
  <si>
    <t>流水沟隔墙</t>
  </si>
  <si>
    <t>1.砖品种、规格、强度等级：MU10页岩砖
2.墙体类型：隔墙
3.砂浆强度等级、配合比：M7.5水泥砂浆
4.详见设计图纸C2.0/1
5.其他说明：其它满足规范和设计图纸要求</t>
  </si>
  <si>
    <t>2.02</t>
  </si>
  <si>
    <t>30厚600*900中国黑花岗岩光面石材盖板</t>
  </si>
  <si>
    <t>1.30厚600*900中国黑花岗岩光面石材盖板，下铺设钢丝网一层
2.详D2.03节点1
3.其它说明：其他满足规范和图纸设计要求</t>
  </si>
  <si>
    <t>0.54</t>
  </si>
  <si>
    <t>铺装</t>
  </si>
  <si>
    <t>沥青路面及停车位</t>
  </si>
  <si>
    <t>602.80</t>
  </si>
  <si>
    <t>1.300厚级配碎石垫层
2.其它说明：其它满足规范和设计图纸要求</t>
  </si>
  <si>
    <t>181.23</t>
  </si>
  <si>
    <t>1.混凝土强度等级:200厚C20混凝土
2.混凝土拌合料要求：符合规范要求
3.模板安拆费用计入综合单价，支模方式综合考虑
4.其它满足规范和设计图纸要求</t>
  </si>
  <si>
    <t>119.05</t>
  </si>
  <si>
    <t>沥青混凝土（停车位、路面）</t>
  </si>
  <si>
    <t>1.50厚5-10mm细粒式透水沥青  
2.其它满足规范和设计图纸要求</t>
  </si>
  <si>
    <t>558.98</t>
  </si>
  <si>
    <t>停车位划线</t>
  </si>
  <si>
    <t>1.热熔漆划线：             
2.其他满足规范和设计图纸要求；</t>
  </si>
  <si>
    <t>10.92</t>
  </si>
  <si>
    <t>车档</t>
  </si>
  <si>
    <t>1.按形定制混凝土车挡+φ10钢硝，L=110固定
2.其它满足规范和设计图纸要求</t>
  </si>
  <si>
    <t>32</t>
  </si>
  <si>
    <t>平石</t>
  </si>
  <si>
    <t>1.25厚荔枝面平石
2.30厚1：3干硬性水泥砂浆</t>
  </si>
  <si>
    <t>154.95</t>
  </si>
  <si>
    <t>小青砖园路铺装</t>
  </si>
  <si>
    <t>139.39</t>
  </si>
  <si>
    <t>20.91</t>
  </si>
  <si>
    <t>13.94</t>
  </si>
  <si>
    <t>40厚200*50条形小青砖</t>
  </si>
  <si>
    <t>1.40厚200*50条形小青砖
2.30厚1:3干硬性水泥砂浆粘接层
3.其他说明：其它满足规范和设计图纸要求</t>
  </si>
  <si>
    <t>98.94</t>
  </si>
  <si>
    <t>25厚200*200芝麻黑花岗岩荔枝面</t>
  </si>
  <si>
    <t>1.25厚200*200芝麻黑花岗岩荔枝面
2.30厚1:3干硬性水泥砂浆粘接层
3.其他说明：其它满足规范和设计图纸要求</t>
  </si>
  <si>
    <t>31.41</t>
  </si>
  <si>
    <t>芝麻灰花岗岩荔枝面园路铺装</t>
  </si>
  <si>
    <t>154.66</t>
  </si>
  <si>
    <t>23.20</t>
  </si>
  <si>
    <t>15.47</t>
  </si>
  <si>
    <t>25厚900*300芝麻灰花岗岩荔枝面</t>
  </si>
  <si>
    <t>1.25厚900*300芝麻灰花岗岩荔枝面
2.30厚1:3干硬性水泥砂浆粘接层
3.其他说明：其它满足规范和设计图纸要求</t>
  </si>
  <si>
    <t>130.52</t>
  </si>
  <si>
    <t>50厚φ5-10黑色机制砾石散置</t>
  </si>
  <si>
    <t>1.50厚φ5-10黑色机制砾石散置
2.其他说明：其它满足规范和设计图纸要求</t>
  </si>
  <si>
    <t>17.19</t>
  </si>
  <si>
    <t>会客厅铺装</t>
  </si>
  <si>
    <t>52.62</t>
  </si>
  <si>
    <t>7.89</t>
  </si>
  <si>
    <t>5.26</t>
  </si>
  <si>
    <t>25厚100*100福鼎黑花岗岩水洗面</t>
  </si>
  <si>
    <t>1.25厚100*100福鼎黑花岗岩水洗面
2.30厚1:3干硬性水泥砂浆粘接层
3.其他说明：其它满足规范和设计图纸要求</t>
  </si>
  <si>
    <t>25厚600*600雪浪石花岗岩水洗面</t>
  </si>
  <si>
    <t>1.25厚600*600雪浪石花岗岩水洗面
2.30厚1:3干硬性水泥砂浆粘接层
3.其他说明：其它满足规范和设计图纸要求</t>
  </si>
  <si>
    <t>7.56</t>
  </si>
  <si>
    <t>2.72</t>
  </si>
  <si>
    <t>25厚300*300芝麻灰花岗岩荔枝面</t>
  </si>
  <si>
    <t>1.25厚300*300芝麻灰花岗岩荔枝面
2.30厚1:3干硬性水泥砂浆粘接层
3.其他说明：其它满足规范和设计图纸要求</t>
  </si>
  <si>
    <t>31.30</t>
  </si>
  <si>
    <t>25厚300*300芝麻黑花岗岩荔枝面</t>
  </si>
  <si>
    <t>1.25厚300*300芝麻黑花岗岩荔枝面
2.30厚1:3干硬性水泥砂浆粘接层
3.其他说明：其它满足规范和设计图纸要求</t>
  </si>
  <si>
    <t>8.48</t>
  </si>
  <si>
    <t>停车场左侧平台铺装</t>
  </si>
  <si>
    <t>32.19</t>
  </si>
  <si>
    <t>4.83</t>
  </si>
  <si>
    <t>3.22</t>
  </si>
  <si>
    <t>6.84</t>
  </si>
  <si>
    <t>23.40</t>
  </si>
  <si>
    <t>1.76</t>
  </si>
  <si>
    <t>会客厅左侧平台铺装</t>
  </si>
  <si>
    <t>25.41</t>
  </si>
  <si>
    <t>3.91</t>
  </si>
  <si>
    <t>2.24</t>
  </si>
  <si>
    <t>3.82</t>
  </si>
  <si>
    <t>14.04</t>
  </si>
  <si>
    <t>1.00</t>
  </si>
  <si>
    <t>4.32</t>
  </si>
  <si>
    <t>主入口铺装</t>
  </si>
  <si>
    <t>164.39</t>
  </si>
  <si>
    <t>24.66</t>
  </si>
  <si>
    <t>17.21</t>
  </si>
  <si>
    <t>50厚900*900芝麻白花岗石光面雕刻浮雕云纹</t>
  </si>
  <si>
    <t>1.50厚900*900芝麻白花岗石光面雕刻浮雕云纹
2.30厚1:3干硬性水泥砂浆粘接层
3.其他说明：其它满足规范和设计图纸要求</t>
  </si>
  <si>
    <t>17.46</t>
  </si>
  <si>
    <t>25厚100*100福鼎黑花岗石水洗面雕刻花纹</t>
  </si>
  <si>
    <t>1.25厚100*100福鼎黑花岗石水洗面雕刻花纹
2.30厚1:3干硬性水泥砂浆粘接层
3.其他说明：其它满足规范和设计图纸要求</t>
  </si>
  <si>
    <t>5.43</t>
  </si>
  <si>
    <t>25厚900/800*300芝麻灰花岗石荔枝面</t>
  </si>
  <si>
    <t>1.25厚900/800*300芝麻灰花岗石荔枝面
2.30厚1:3干硬性水泥砂浆粘接层
3.其他说明：其它满足规范和设计图纸要求</t>
  </si>
  <si>
    <t>28.56</t>
  </si>
  <si>
    <t>19.37</t>
  </si>
  <si>
    <t>14.02</t>
  </si>
  <si>
    <t>4.85</t>
  </si>
  <si>
    <t>53.32</t>
  </si>
  <si>
    <t>15.84</t>
  </si>
  <si>
    <t>枯山水左侧平台铺装</t>
  </si>
  <si>
    <t>74.32</t>
  </si>
  <si>
    <t>11.15</t>
  </si>
  <si>
    <t>7.43</t>
  </si>
  <si>
    <t>25厚300*300芝麻黑花岗石荔枝面</t>
  </si>
  <si>
    <t>1.25厚300*300芝麻黑花岗石荔枝面
2.30厚1:3干硬性水泥砂浆粘接层
3.其他说明：其它满足规范和设计图纸要求</t>
  </si>
  <si>
    <t>11.00</t>
  </si>
  <si>
    <t>5.72</t>
  </si>
  <si>
    <t>14.00</t>
  </si>
  <si>
    <t>4.16</t>
  </si>
  <si>
    <t>39.30</t>
  </si>
  <si>
    <t>枯山水下侧平台铺装</t>
  </si>
  <si>
    <t>53.22</t>
  </si>
  <si>
    <t>7.98</t>
  </si>
  <si>
    <t>5.32</t>
  </si>
  <si>
    <t>9.00</t>
  </si>
  <si>
    <t>29.90</t>
  </si>
  <si>
    <t>3.44</t>
  </si>
  <si>
    <t>1.60</t>
  </si>
  <si>
    <t>7.92</t>
  </si>
  <si>
    <t>枯山水</t>
  </si>
  <si>
    <t>3.00</t>
  </si>
  <si>
    <t>2.00</t>
  </si>
  <si>
    <t>25厚300*50芝麻黑光面花岗岩</t>
  </si>
  <si>
    <t>1.25厚300*50芝麻黑光面花岗岩
2.30厚1:3干硬性水泥砂浆粘接层
3.其他说明：其它满足规范和设计图纸要求</t>
  </si>
  <si>
    <t>5.76</t>
  </si>
  <si>
    <t>1.φ5~10黑色机制砾石散置
2.其他说明：其它满足规范和设计图纸要求</t>
  </si>
  <si>
    <t>14.24</t>
  </si>
  <si>
    <t>6步台阶</t>
  </si>
  <si>
    <t>18.48</t>
  </si>
  <si>
    <t>2.94</t>
  </si>
  <si>
    <t>1.混凝土强度等级:100厚C25混凝土
2.混凝土拌合料要求：符合规范要求
3.模板安拆费用计入综合单价，支模方式综合考虑
4.其它满足规范和设计图纸要求</t>
  </si>
  <si>
    <t>1.68</t>
  </si>
  <si>
    <t>石材台阶面</t>
  </si>
  <si>
    <t>1.25厚380*L芝麻黑花岗石烧面按形拉15宽*5深槽+170厚100*L芝麻黑花岗石烧面按形定制，钢销固定
2.30厚1:3水泥砂浆粘结层
3.其它满足规范和设计图纸要求</t>
  </si>
  <si>
    <t>20.16</t>
  </si>
  <si>
    <t>1.现浇构件带肋钢筋HRB300以内  直径≤10mm
2.含钢筋搭接
3.其它说明：其它满足规范和设计图纸要求</t>
  </si>
  <si>
    <t>0.152</t>
  </si>
  <si>
    <t>2步台阶</t>
  </si>
  <si>
    <t>10.20</t>
  </si>
  <si>
    <t>1.53</t>
  </si>
  <si>
    <t>1.74</t>
  </si>
  <si>
    <t>1.MU10页岩砖，M7.5水泥砂浆砌筑+100厚600*100福鼎黑花岗岩水洗面按形定制+25厚600*50福鼎黑花岗岩水洗面
2.30厚1:3水泥砂浆粘结层
3.其它满足规范和设计图纸要求</t>
  </si>
  <si>
    <t>9.90</t>
  </si>
  <si>
    <t>成品</t>
  </si>
  <si>
    <t>成品不锈钢花朵及花瓣雕塑</t>
  </si>
  <si>
    <t>1.材质：不锈钢
2.尺寸详见C-2.04-1(由专业厂家二次深化设计并制作安装）
3.其它满足规范和设计图纸要求</t>
  </si>
  <si>
    <t>组合鹿雕塑</t>
  </si>
  <si>
    <t>1.材料材质：不锈钢，镜面
2.参考尺寸：高分别为2m、1.35m、0.85m
3.成品购买或由专业厂家深化设计并制作安装
4.其它满足规范和设计图纸要求</t>
  </si>
  <si>
    <t>组</t>
  </si>
  <si>
    <t>人物雕塑</t>
  </si>
  <si>
    <t>1.材料材质：玻璃钢
2.尺寸详C-2.05-1(由专业厂家二次深化设计并制作安装）
3.其它满足规范和设计图纸要求</t>
  </si>
  <si>
    <t>果皮箱</t>
  </si>
  <si>
    <t>1.材料材质：不锈钢拉丝面，电镀深咖、浅咖色
2.参考尺寸：W0.4m  D0.4m H 0.9m
3.由专业厂家二次深化设计并制作安装
4.其它满足规范和设计图纸要求</t>
  </si>
  <si>
    <t>成品花箱</t>
  </si>
  <si>
    <t>1.材料材质：玻璃钢，磨砂面，雅黑色；
2.参考尺寸：W0.5m  D0.5m H 0.89m
3.购买成品或由专业厂家二次深化设计并制作安装
4.其它满足规范和设计图纸要求</t>
  </si>
  <si>
    <t>岗亭</t>
  </si>
  <si>
    <t>1.材料材质：镀锌钢喷涂汽车漆；钢化玻璃
2.参考尺寸：1.5mx1.7mx2.8m
3.购买成品或由专业厂家二次深化设计并制作安装
4.详见图纸A-07
5.其它满足规范和设计图纸要求</t>
  </si>
  <si>
    <t>多人组合沙发</t>
  </si>
  <si>
    <t>1.材料材质：木材，布艺沙发垫
2.参考尺寸：沙发：L 1.5mxW 0.9mxH 0.8m  圆桌：直径0.6m，高0.45m
（2个沙发，1个圆桌为一组）
3.其它满足规范和设计图纸要求</t>
  </si>
  <si>
    <t>单人组合沙发</t>
  </si>
  <si>
    <t>1.材料材质：不锈钢电镀仿古铜色
2.参考尺寸：厂家按型二次深化设计并制作安装或购买成品
（2个座椅1个茶几为一组）
3.其它满足规范和设计图纸要求</t>
  </si>
  <si>
    <t>营销中心导视牌</t>
  </si>
  <si>
    <t>1.材料材质：镀锌钢，深咖、浅咖色
2.参考尺寸：高2.4m，宽0.5m
由专业厂家二次深化设计并制作安装
3.其它满足规范和设计图纸要求</t>
  </si>
  <si>
    <t>游览导视牌</t>
  </si>
  <si>
    <t>1.材料材质：镀锌钢，深咖、浅咖色
2.参考尺寸：高2.1m，宽0.6m
由专业厂家二次深化设计并制作安装
3.其它满足规范和设计图纸要求</t>
  </si>
  <si>
    <t>停车场导视牌</t>
  </si>
  <si>
    <t>爱护草坪标牌</t>
  </si>
  <si>
    <t>1.材料材质：镀锌钢，深咖、浅咖色
2.参考尺寸：高1m，宽0.25m
由专业厂家二次深化设计并制作安装
3.其它满足规范和设计图纸要求</t>
  </si>
  <si>
    <t>普通中国黑花岗岩景观置石</t>
  </si>
  <si>
    <t>1.普通中国黑花岗岩景观置石（W:1-1.5m）x（D:0.5-0.8m）x（H:0.3-0.6m）
2.材质：中国黑花岗岩
3.其它满足规范和设计图纸要求</t>
  </si>
  <si>
    <t>块</t>
  </si>
  <si>
    <t>34</t>
  </si>
  <si>
    <t>特型景观置石（中国黑花岗岩）</t>
  </si>
  <si>
    <t>1.特型景观置石W:1.2xD:0.6xH:1.6m 
2.材质：中国黑花岗岩
3.其它满足规范和设计图纸要求</t>
  </si>
  <si>
    <t>1.特型景观置石W:1.6mxD:1mxH:0.6m
2.材质：中国黑花岗岩
3.其它满足规范和设计图纸要求</t>
  </si>
  <si>
    <t>1.特型景观置石W:1.7xD:1.7xH:2.1m
2.材质：中国黑花岗岩
3.其它满足规范和设计图纸要求</t>
  </si>
  <si>
    <t>会客厅</t>
  </si>
  <si>
    <t>平整场地</t>
  </si>
  <si>
    <t>1.土壤类别：一二类土
2.其它说明：详见相关设计、要求及规范</t>
  </si>
  <si>
    <t>40.69</t>
  </si>
  <si>
    <t>挖基坑土方</t>
  </si>
  <si>
    <t>16.00</t>
  </si>
  <si>
    <t>6.17</t>
  </si>
  <si>
    <t>6.43</t>
  </si>
  <si>
    <t>原土夯实</t>
  </si>
  <si>
    <t>1.原土打夯
2.部位：基底及需打夯部位
3.其它说明：详见相关设计、要求及规范</t>
  </si>
  <si>
    <t>31.68</t>
  </si>
  <si>
    <t>1.垫层材料种类、厚度:级配碎石垫层、150mm厚
2.部位：基础底部
3.其它说明：详见相关设计、要求及规范</t>
  </si>
  <si>
    <t>2.89</t>
  </si>
  <si>
    <t>1.混凝土强度等级：C15
2.混凝土种类：商砼
3.混凝土拌合料要求：按设计规范
4.商砼运距：自行考虑
5.含混凝土模板及支架（撑）
6.其它说明：详见相关设计、要求及规范</t>
  </si>
  <si>
    <t>3.55</t>
  </si>
  <si>
    <t>1.混凝土强度等级：C20细石混凝土
2.混凝土种类：商砼
3.混凝土拌合料要求：按设计规范
4.商砼运距：自行考虑
5.含混凝土模板及支架（撑）
6.其它说明：详见相关设计、要求及规范</t>
  </si>
  <si>
    <t>1.46</t>
  </si>
  <si>
    <t>带形基础</t>
  </si>
  <si>
    <t>1.混凝土强度等级: C30
2.混凝土拌和料要求: 商品混凝土
3.商品混凝土运距：自行考虑
4.含混凝土模板及支架（撑）
5.其它说明：详见相关设计、要求及规范</t>
  </si>
  <si>
    <t>4.39</t>
  </si>
  <si>
    <t>6.48</t>
  </si>
  <si>
    <t>1.混凝土强度等级：C30
2.混凝土种类：商砼
3.高度：≤3.6m 地下
4.混凝土拌合料要求：按设计规范
5.商砼运距：自行考虑
6.含混凝土模板及支架（撑）
7.其它说明：详见相关设计、要求及规范</t>
  </si>
  <si>
    <t>其他构件</t>
  </si>
  <si>
    <t>1.混凝土强度等级: C40无收缩混凝土
2.混凝土拌和料要求: 商品混凝土
3.商品混凝土运距：自行考虑
4.含混凝土模板及支架（撑）
5.其它说明：详见相关设计、要求及规范</t>
  </si>
  <si>
    <t>0.06</t>
  </si>
  <si>
    <t>1.钢筋种类、规格:带肋钢筋HRB400以内 直径≤10mm
2.包含搭接、绑扎等相关施工工艺
3.其它说明：详见相关设计、要求及规范</t>
  </si>
  <si>
    <t>0.113</t>
  </si>
  <si>
    <t>1.钢筋种类、规格:带肋钢筋HRB400以内 直径≤18mm
2.包含搭接、绑扎等相关施工工艺
3.其它说明：详见相关设计、要求及规范</t>
  </si>
  <si>
    <t>0.146</t>
  </si>
  <si>
    <t>钢管柱</t>
  </si>
  <si>
    <t>1.钢结构类型:镀锌矩形管(200*200*8)
2.钢材品种、规格:Q235B
3.面饰浅咖色金属氟碳漆喷砂面
4.运距自行考虑
5.其他说明详见图纸设计及规范</t>
  </si>
  <si>
    <t>0.743</t>
  </si>
  <si>
    <t>钢梁</t>
  </si>
  <si>
    <t>1.钢结构类型:镀锌矩形管钢梁（300*200*6）
2.钢材品种、规格:Q235B
3.运距自行考虑
4.其他说明详见图纸设计及规范</t>
  </si>
  <si>
    <t>0.804</t>
  </si>
  <si>
    <t>1.钢结构类型:镀锌矩形管钢梁（200*100*6）
2.钢材品种、规格:Q235B
3.运距自行考虑
4.其他说明详见图纸设计及规范</t>
  </si>
  <si>
    <t>1.154</t>
  </si>
  <si>
    <t>1.钢结构类型:镀锌矩形管钢梁（100*100*3）
2.钢材品种、规格:Q235B
3.运距自行考虑
4.其他说明详见图纸设计及规范</t>
  </si>
  <si>
    <t>0.469</t>
  </si>
  <si>
    <t>1.钢结构类型:镀锌矩形钢管（50*50*3）
2.钢材品种、规格:Q235B
3.运距自行考虑
4.其他说明详见图纸设计及规范</t>
  </si>
  <si>
    <t>0.602</t>
  </si>
  <si>
    <t>1.钢材品种、规格:镀锌钢板Q235B
2.型钢式、格构式:钢板
3.运距自行考虑
4.其他说明详见图纸设计及规范</t>
  </si>
  <si>
    <t>0.266</t>
  </si>
  <si>
    <t>1.钢材品种、规格:钢筋
2.运距自行考虑
3.其他说明详见图纸设计及规范</t>
  </si>
  <si>
    <t>0.018</t>
  </si>
  <si>
    <t>高强螺栓</t>
  </si>
  <si>
    <t>1.材料种类M24
2.其他说明详见图纸设计及规范</t>
  </si>
  <si>
    <t>1.钢材品种、规格:Q235B
2.型钢式、格构式:镀锌矩形钢管50*50*3+镀锌矩形钢管30*20*2@50
3.面饰浅咖色金属氟碳漆喷砂面
4.运距自行考虑
5.其他说明详见图纸设计及规范</t>
  </si>
  <si>
    <t>钢化玻璃门</t>
  </si>
  <si>
    <t>1.8+1.14PVB+8夹胶钢化玻璃门
2.门规格：钢化玻璃门
3.其它说明：详见图纸设计</t>
  </si>
  <si>
    <t>17.01</t>
  </si>
  <si>
    <t>钢化玻璃窗</t>
  </si>
  <si>
    <t>1.8+1.14PVB+8夹胶钢化玻璃窗
2.门规格：钢化玻璃窗
3.其它说明：详见图纸设计</t>
  </si>
  <si>
    <t>71.55</t>
  </si>
  <si>
    <t>钢化玻璃肋板</t>
  </si>
  <si>
    <t>1.8+1.14PVB+8夹胶钢化玻璃肋板
2.其它说明：详见图纸设计</t>
  </si>
  <si>
    <t>3.20</t>
  </si>
  <si>
    <t>1.0mm厚铝镁锰合金型材屋面</t>
  </si>
  <si>
    <t>1.铝合金抗风夹
2.屋面板：1.0mm厚铝镁锰合金直立锁边板（矮立边咬合系统65/430型）
3.其他说明详见图纸设计及规范</t>
  </si>
  <si>
    <t>43.05</t>
  </si>
  <si>
    <t>屋面涂膜防水</t>
  </si>
  <si>
    <t>1.防水膜品种：聚乙烯防水透气膜
2.涂膜厚度：0.49mm厚
3.其他说明详见图纸设计及规范</t>
  </si>
  <si>
    <t>通风降噪丝网</t>
  </si>
  <si>
    <t>1.降噪层：6mm通风降噪丝网
2.其他说明详见图纸设计及规范</t>
  </si>
  <si>
    <t>0.8mm镀锌钢板型材屋面</t>
  </si>
  <si>
    <t>1.找平层：0.8mm镀锌钢板
2.其他说明详见图纸设计及规范</t>
  </si>
  <si>
    <t>膜结构屋面</t>
  </si>
  <si>
    <t>1.保温层：60mm厚，16kg/m2憎水玻璃纤维吸音棉下铺无纺布
2.其他说明详见图纸设计及规范</t>
  </si>
  <si>
    <t>1.0*25*25钢丝网屋面</t>
  </si>
  <si>
    <t>1.钢丝网：1.0*25*25
2.其他说明详见图纸设计及规范</t>
  </si>
  <si>
    <t>0.5mm厚彩色镀锌穿孔吸音压型钢板屋面</t>
  </si>
  <si>
    <t>1.底板：0.5mm厚彩色镀锌穿孔吸音压型钢板
2.其他说明详见图纸设计及规范</t>
  </si>
  <si>
    <t>钢檩条</t>
  </si>
  <si>
    <t>1.钢材品种、规格:钢檩条Q235B
2.型钢式、格构式:镀锌C型钢（C100*50*15*2.5）
3.运距自行考虑
4.其他说明详见图纸设计及规范</t>
  </si>
  <si>
    <t>0.347</t>
  </si>
  <si>
    <t>铝板型材屋面</t>
  </si>
  <si>
    <t>1.3厚铝板，面饰深灰色金属氟碳漆喷砂面
2.其他说明详见图纸设计及规范</t>
  </si>
  <si>
    <t>51.27</t>
  </si>
  <si>
    <t>转印木纹铝板型材屋面</t>
  </si>
  <si>
    <t>1.3厚转印木纹铝板
2.其他说明详见图纸设计及规范</t>
  </si>
  <si>
    <t>174.73</t>
  </si>
  <si>
    <t>牌匾</t>
  </si>
  <si>
    <t>1.尺寸：1.14m*0.34m
2.1.5厚镀锌钢板弯折成型LOGO，面饰浅咖色金属氟碳漆喷砂面
3.10mm厚*10mm宽镀锌钢条，面饰浅咖色金属氟碳漆喷砂面
4.1.5厚镀锌钢板弯折成型背板，面饰浅咖色金属氟碳漆喷砂面
5.牌匾由专业厂家深化设计并制作安装
6.其他说明详见图纸设计及规范</t>
  </si>
  <si>
    <t>接待台</t>
  </si>
  <si>
    <t>1.尺寸：3m长*1m高*0.6m宽
2.立面及侧边均为黑色火烧岩仿古砖
3.收纳柜，由专业厂家定制
4.LOGO截面：0.8m*0.12m，1.5厚镀锌钢板弯折成型LOGO，面饰浅咖色金属氟碳漆喷砂面
5.接待台由
6.牌匾由专业厂家深化设计并制作安装
7.其他说明详见图纸设计及规范</t>
  </si>
  <si>
    <t>座</t>
  </si>
  <si>
    <t>门廊、景墙</t>
  </si>
  <si>
    <t>门廊</t>
  </si>
  <si>
    <t>10.54</t>
  </si>
  <si>
    <t>4.59</t>
  </si>
  <si>
    <t>1.05</t>
  </si>
  <si>
    <t>4.65</t>
  </si>
  <si>
    <t>0.24</t>
  </si>
  <si>
    <t>0.02</t>
  </si>
  <si>
    <t>0.143</t>
  </si>
  <si>
    <t>1.钢结构类型:镀锌矩形管(150*150*5)
2.钢材品种、规格:Q235B
3.面饰浅咖色金属氟碳漆喷砂面
4.运距自行考虑
5.其他说明详见图纸设计及规范</t>
  </si>
  <si>
    <t>0.262</t>
  </si>
  <si>
    <t>1.钢结构类型:镀锌矩形管钢梁（150*100*5）
2.钢材品种、规格:Q235B
3.运距自行考虑
4.其他说明详见图纸设计及规范</t>
  </si>
  <si>
    <t>0.536</t>
  </si>
  <si>
    <t>0.134</t>
  </si>
  <si>
    <t>1.钢材品种、规格:Q235B
2.型钢式、格构式:镀锌钢板2*100*20
3.面饰浅咖色金属氟碳漆喷砂面
4.运距自行考虑
5.其他说明详见图纸设计及规范</t>
  </si>
  <si>
    <t>8.58</t>
  </si>
  <si>
    <t>0.8mm镀锌钢板屋面</t>
  </si>
  <si>
    <t>保温隔热天棚</t>
  </si>
  <si>
    <t>0.5mm厚彩色镀锌穿孔吸音压型钢板型材屋面</t>
  </si>
  <si>
    <t>0.131</t>
  </si>
  <si>
    <t>59.82</t>
  </si>
  <si>
    <t>门廊景墙</t>
  </si>
  <si>
    <t>2.39</t>
  </si>
  <si>
    <t>2.52</t>
  </si>
  <si>
    <t>0.38</t>
  </si>
  <si>
    <t>0.88</t>
  </si>
  <si>
    <t>2.79</t>
  </si>
  <si>
    <t>0.25</t>
  </si>
  <si>
    <t>1.C25混凝土构造柱
2.混凝土拌合料要求：符合规范要求
3.模板安拆费用计入综合单价，支模方式综合考虑
4.其它满足规范和设计图纸要求</t>
  </si>
  <si>
    <t>0.68</t>
  </si>
  <si>
    <t>1.C25钢筋混凝土压顶梁
2.混凝土拌合料要求：符合规范要求
3.模板安拆费用计入综合单价，支模方式综合考虑
4.其它满足规范和设计图纸要求</t>
  </si>
  <si>
    <t>0.23</t>
  </si>
  <si>
    <t>0.26</t>
  </si>
  <si>
    <t>0.096</t>
  </si>
  <si>
    <t>箍筋</t>
  </si>
  <si>
    <t>1.钢筋种类、规格:带肋钢筋HRB300以内≤10mm 
2.包含搭接
3.其它说明：详见相关设计、要求及规范</t>
  </si>
  <si>
    <t>0.039</t>
  </si>
  <si>
    <t>预埋铁件(3厚镀锌钢板肋板@500)</t>
  </si>
  <si>
    <t>1.钢材品种、规格:3厚镀锌钢板肋板@500
2.型钢式、格构式:钢板
3.运距自行考虑
4.其他说明详见图纸设计及规范</t>
  </si>
  <si>
    <t>0.184</t>
  </si>
  <si>
    <t>1.3厚镀锌钢板弯折成型，面饰深咖啡色金属氟碳漆喷砂面
2.其它说明：其他满足规范和图纸设计要求</t>
  </si>
  <si>
    <t>15.97</t>
  </si>
  <si>
    <t>600*600芝麻白烧面石材墙面</t>
  </si>
  <si>
    <t>1.30厚600*600芝麻白烧面，表面拉5*5槽@100
2.部位：景墙
3.其它说明：其他满足规范和图纸设计要求</t>
  </si>
  <si>
    <t>33.40</t>
  </si>
  <si>
    <t>1.灯具
2.上下各3厚镀锌钢板按形折弯，面饰深咖啡色金属氟碳漆喷砂面+3厚20x20镀锌矩管，面饰深咖啡色金属氟碳漆喷砂面，中部5厚镀锌钢条+5厚米黄色透光云石片灯箱
3.详见图纸C-3.05节点1、2及C-3.07节点3
4.其他满足规范和图纸设计要求</t>
  </si>
  <si>
    <t>15.66</t>
  </si>
  <si>
    <t>80厚中国黑花岗岩浮雕板</t>
  </si>
  <si>
    <t>1.80厚中国黑花岗岩浮雕板
2.30厚1:3干硬性水泥砂浆粘接层
3.100厚C20混凝土垫层
4.150厚级配碎石垫层
5.素土夯实
6.其他满足规范及设计图纸要求</t>
  </si>
  <si>
    <t>墙面装饰板(3厚镀锌钢板）</t>
  </si>
  <si>
    <t>1.部位：围墙
2.3厚镀锌钢板弯折成型，面饰深咖啡色金属氟碳漆喷砂面，M8金属膨胀螺栓固定@600
3.其它说明：其他满足规范和图纸设计要求</t>
  </si>
  <si>
    <t>合    计</t>
  </si>
  <si>
    <t>乔木配置表</t>
  </si>
  <si>
    <t>名称</t>
  </si>
  <si>
    <t>规格</t>
  </si>
  <si>
    <t>数量</t>
  </si>
  <si>
    <t>单
位</t>
  </si>
  <si>
    <t>综合单价</t>
  </si>
  <si>
    <t>胸径(cm)</t>
  </si>
  <si>
    <t>树高(m)</t>
  </si>
  <si>
    <t>冠径(m)</t>
  </si>
  <si>
    <t>分支点（m）</t>
  </si>
  <si>
    <t>一</t>
  </si>
  <si>
    <t>常绿乔木</t>
  </si>
  <si>
    <t>造型罗汉松PM</t>
  </si>
  <si>
    <t>株</t>
  </si>
  <si>
    <t>造型树，选型参照ZS-4.0苗木选型图，具体三方现场选定</t>
  </si>
  <si>
    <t>造型黑松PP</t>
  </si>
  <si>
    <t>造型油松PT</t>
  </si>
  <si>
    <t>3.2</t>
  </si>
  <si>
    <t>桂花OF-A</t>
  </si>
  <si>
    <t>4.5</t>
  </si>
  <si>
    <t>1.2</t>
  </si>
  <si>
    <t>点景树，全冠，树冠自然松散，树形优美，冠幅饱满</t>
  </si>
  <si>
    <t>桂花OF-B</t>
  </si>
  <si>
    <t>5.5</t>
  </si>
  <si>
    <t>桂花OF-C</t>
  </si>
  <si>
    <t>3.7</t>
  </si>
  <si>
    <t>全冠，树冠自然松散，树形优美，冠幅饱满</t>
  </si>
  <si>
    <t>丛生桂花OF</t>
  </si>
  <si>
    <t>丛生</t>
  </si>
  <si>
    <t>丛生石楠HS</t>
  </si>
  <si>
    <t>大叶女贞LA-A</t>
  </si>
  <si>
    <t>全冠，主杆挺直,树形优美，冠幅饱满</t>
  </si>
  <si>
    <t>大叶女贞LA-B</t>
  </si>
  <si>
    <t>3.5</t>
  </si>
  <si>
    <t>刚竹A</t>
  </si>
  <si>
    <t>3-4</t>
  </si>
  <si>
    <t>自然</t>
  </si>
  <si>
    <t>品字形栽植，16株/㎡，枝干笔挺，冠幅饱满，枝梢不截顶</t>
  </si>
  <si>
    <t>刚竹B</t>
  </si>
  <si>
    <t>2-3</t>
  </si>
  <si>
    <t>二</t>
  </si>
  <si>
    <t>落叶乔木</t>
  </si>
  <si>
    <t>银杏GB</t>
  </si>
  <si>
    <t>1.8</t>
  </si>
  <si>
    <t>特选，全冠，主杆挺直,树形优美，冠幅饱满</t>
  </si>
  <si>
    <t>丛生朴树CP-A</t>
  </si>
  <si>
    <t>≥3主杆，最粗杆胸径20，最细杆胸径18</t>
  </si>
  <si>
    <t>0.3</t>
  </si>
  <si>
    <t>点景树，全冠，树形优美，冠幅饱满</t>
  </si>
  <si>
    <t>丛生朴树CP-B</t>
  </si>
  <si>
    <t>≥3主杆，最粗杆胸径18，最细杆胸径15</t>
  </si>
  <si>
    <t>朴树CP</t>
  </si>
  <si>
    <t>30</t>
  </si>
  <si>
    <t>2.5</t>
  </si>
  <si>
    <t>沙朴，全冠，主杆挺直,冠型开展,树形优美，冠幅饱满</t>
  </si>
  <si>
    <t>低分枝朴树CP</t>
  </si>
  <si>
    <t>25</t>
  </si>
  <si>
    <t>特选，沙朴，全冠，主杆挺直,冠型开展,树形优美，冠幅饱满</t>
  </si>
  <si>
    <t>特选斜飘丛生朴树CP</t>
  </si>
  <si>
    <t>≥3主杆，最粗杆胸径15，最细杆胸径12</t>
  </si>
  <si>
    <t>特选斜飘树，沙朴，冠幅饱满，备选斜飘丛乌桕、斜飘山杏，选型参照ZS-4.0苗木选型图,具体三方现场选定</t>
  </si>
  <si>
    <t>特选弯杆朴树CP</t>
  </si>
  <si>
    <t>特选，沙朴，全冠，冠型开展,树形优美，具体三方现场选定</t>
  </si>
  <si>
    <t>丛生乌桕SR</t>
  </si>
  <si>
    <t>7.5</t>
  </si>
  <si>
    <t>乌桕SR</t>
  </si>
  <si>
    <t>6.5</t>
  </si>
  <si>
    <t>0.8</t>
  </si>
  <si>
    <t>特选，全冠，树形优美，冠幅饱满</t>
  </si>
  <si>
    <t>国槐SL-A</t>
  </si>
  <si>
    <t>全冠，主杆挺直,冠型开展,树形优美，冠幅饱满</t>
  </si>
  <si>
    <t>国槐SL-B</t>
  </si>
  <si>
    <t>榆树UR</t>
  </si>
  <si>
    <t>35</t>
  </si>
  <si>
    <t>低分枝元宝枫AB</t>
  </si>
  <si>
    <t>基径18</t>
  </si>
  <si>
    <t>特选，全冠，树形优美，分层明显，冠幅饱满</t>
  </si>
  <si>
    <t>樱花PS</t>
  </si>
  <si>
    <t>全冠，树形优美，冠幅饱满，重瓣粉色花，花色纯正</t>
  </si>
  <si>
    <t>低分枝红叶李PE</t>
  </si>
  <si>
    <t>基径18-20</t>
  </si>
  <si>
    <t>0.6</t>
  </si>
  <si>
    <t>特选，全冠,，树形优美，冠幅饱满，红叶白花，花色叶色纯正</t>
  </si>
  <si>
    <t>红叶李PE-A</t>
  </si>
  <si>
    <t>全冠,，树形优美，冠幅饱满，红叶白花，花色叶色纯正</t>
  </si>
  <si>
    <t>红叶李PE-B</t>
  </si>
  <si>
    <t>丛生紫薇LI</t>
  </si>
  <si>
    <t>≥3主杆，最粗杆胸径10，最细杆胸径7</t>
  </si>
  <si>
    <t>3.8</t>
  </si>
  <si>
    <t>特选，树形统一，全冠，树形优美，冠幅饱满，红色花，花色纯正</t>
  </si>
  <si>
    <t>绚丽海棠MR</t>
  </si>
  <si>
    <t>全冠，树形优美，冠幅饱满，粉色花，花色纯正</t>
  </si>
  <si>
    <t>八棱海棠MBP</t>
  </si>
  <si>
    <t>特选，全冠，树形优美，冠幅饱满，白色花，花色纯正</t>
  </si>
  <si>
    <t>特选斜飘山杏AS-L</t>
  </si>
  <si>
    <t>基径22</t>
  </si>
  <si>
    <t>特选斜飘树，全冠，树形优美，冠幅饱满，备选斜飘丛生朴树、斜飘乌桕,具体三方现场选定</t>
  </si>
  <si>
    <t>山杏AS-L-A</t>
  </si>
  <si>
    <t>基径20</t>
  </si>
  <si>
    <t>全冠，树形优美，冠幅饱满，白色花，花色纯正</t>
  </si>
  <si>
    <t>山杏AS-L-B</t>
  </si>
  <si>
    <t>红梅PM</t>
  </si>
  <si>
    <t>基径15</t>
  </si>
  <si>
    <t>特选，全冠，树形优美，冠幅饱满，红色花，花色纯正</t>
  </si>
  <si>
    <t>碧桃PP</t>
  </si>
  <si>
    <t>基径12</t>
  </si>
  <si>
    <t>低分枝匍匐状树形，全冠，树形优美，冠幅饱满，粉色花，花色纯正</t>
  </si>
  <si>
    <t>鸡爪槭AU-A</t>
  </si>
  <si>
    <t>特选，全冠,树形优美，冠幅饱满，分层明显</t>
  </si>
  <si>
    <t>鸡爪槭AU-B</t>
  </si>
  <si>
    <t>全冠,树形优美，冠幅饱满，分层明显</t>
  </si>
  <si>
    <t>丛生鸡爪槭AU</t>
  </si>
  <si>
    <t>≥3主杆，最粗杆胸径8，最细杆胸径5</t>
  </si>
  <si>
    <t>红枫AT</t>
  </si>
  <si>
    <t>特选羽毛枫AP</t>
  </si>
  <si>
    <t>特选，全冠,冠幅饱满，分层明显，具体三方现场选定,备选基径18的红枫</t>
  </si>
  <si>
    <t>腊梅CL</t>
  </si>
  <si>
    <t>9-11枝，每枝胸径3-4</t>
  </si>
  <si>
    <t>2.7</t>
  </si>
  <si>
    <t>全冠，树形优美，冠幅饱满，黄色花，花色纯正</t>
  </si>
  <si>
    <t>备选</t>
  </si>
  <si>
    <t>斜飘乌桕SR</t>
  </si>
  <si>
    <t>现场选定为准</t>
  </si>
  <si>
    <t>特选斜飘树，树形优美，冠幅饱满，具体三方现场选定，选型参照ZS-4.0苗木选型图</t>
  </si>
  <si>
    <t>特选，分层明显，树形优美，冠幅饱满，具体三方现场选定</t>
  </si>
  <si>
    <t>灌木地被配置表</t>
  </si>
  <si>
    <t>序
号</t>
  </si>
  <si>
    <t>单位</t>
  </si>
  <si>
    <t>备注（密度仅供参考,以不见土为原则）</t>
  </si>
  <si>
    <t>高度(m)</t>
  </si>
  <si>
    <t>蓬径(m)</t>
  </si>
  <si>
    <t>高灌：H0.7m--</t>
  </si>
  <si>
    <t>北海道黄杨高绿篱</t>
  </si>
  <si>
    <t>米</t>
  </si>
  <si>
    <t>∅3带主杆笼子货,柱状，6株/米，线型列植，不留缝，修剪整型,选型参照ZS-4.0苗木选型图</t>
  </si>
  <si>
    <t>山茶</t>
  </si>
  <si>
    <t>㎡</t>
  </si>
  <si>
    <t>笼子货，16株/平方米，修剪整型</t>
  </si>
  <si>
    <t>大叶黄杨</t>
  </si>
  <si>
    <t>红叶石楠A</t>
  </si>
  <si>
    <t>∅3带主杆笼子货，16株/平方米，修剪整型</t>
  </si>
  <si>
    <t>木贼</t>
  </si>
  <si>
    <t>0.1-0.15</t>
  </si>
  <si>
    <t>进口直立型品种，一根一根栽植，空隙处铺设黑色砾石</t>
  </si>
  <si>
    <t>中灌：H0.4--0.6m</t>
  </si>
  <si>
    <t>结香</t>
  </si>
  <si>
    <t>丛生苗，16株/平方米，自然成型</t>
  </si>
  <si>
    <t>美人蕉</t>
  </si>
  <si>
    <t>细叶芒</t>
  </si>
  <si>
    <t>丛生苗，25株/平方米，自然成型</t>
  </si>
  <si>
    <t>红叶石楠B</t>
  </si>
  <si>
    <t>笼子货，36株/平方米，修剪整型</t>
  </si>
  <si>
    <t>绣球</t>
  </si>
  <si>
    <t>笼子货，36株/平方米，自然成型</t>
  </si>
  <si>
    <t>银边黄杨</t>
  </si>
  <si>
    <t>亮晶女贞</t>
  </si>
  <si>
    <t>金森女贞</t>
  </si>
  <si>
    <t>笼子货，49株/平方米，修剪整型</t>
  </si>
  <si>
    <t>紫叶小檗</t>
  </si>
  <si>
    <t>三</t>
  </si>
  <si>
    <t>矮灌、地被：H0.15--0.3m</t>
  </si>
  <si>
    <t>瓜子黄杨</t>
  </si>
  <si>
    <t>笼子货，64株/平方米，修剪整型</t>
  </si>
  <si>
    <t>毛鹃</t>
  </si>
  <si>
    <t>浅粉色时令花卉</t>
  </si>
  <si>
    <t>盆苗，64株/平方米，自然成型</t>
  </si>
  <si>
    <t>花镜</t>
  </si>
  <si>
    <t>0.3-0.8</t>
  </si>
  <si>
    <t>新西兰麻、花叶芒、细叶芒、金鸡菊、松果菊、狼尾草、绣球、多花月季、鼠尾草</t>
  </si>
  <si>
    <t>钻石玫瑰、银叶菊、水果兰、山桃草、火炬花、百子莲、玉簪、八宝景天、天竺葵</t>
  </si>
  <si>
    <t>蓝羊茅、澳洲朱蕉、美女樱、旱金莲、中华景天、酢浆草、佛甲草等，空隙处陶粒散铺</t>
  </si>
  <si>
    <t>建议专业花境公司二次深化设计</t>
  </si>
  <si>
    <t>麦冬</t>
  </si>
  <si>
    <t>100株/平方米，密植不见土</t>
  </si>
  <si>
    <t>草坪</t>
  </si>
  <si>
    <t>百慕大，冬季追播黑麦草</t>
  </si>
  <si>
    <t>六</t>
  </si>
  <si>
    <t>球灌及点缀灌木</t>
  </si>
  <si>
    <t>品种</t>
  </si>
  <si>
    <t>高度（m）</t>
  </si>
  <si>
    <t>冠幅（m）</t>
  </si>
  <si>
    <t>山茶SC</t>
  </si>
  <si>
    <t>自然成型</t>
  </si>
  <si>
    <t>大叶黄杨球DHY</t>
  </si>
  <si>
    <t>修剪成型</t>
  </si>
  <si>
    <t>海桐球HT</t>
  </si>
  <si>
    <t>紫叶小檗球HJ</t>
  </si>
  <si>
    <t>红叶石楠球HS</t>
  </si>
  <si>
    <t>金叶女贞球JY</t>
  </si>
  <si>
    <t>龟甲冬青球LC</t>
  </si>
  <si>
    <t>天堂鸟LRJ</t>
  </si>
  <si>
    <t>丛</t>
  </si>
  <si>
    <t>自然成型，丛生</t>
  </si>
  <si>
    <t>丛生紫丁香球SO</t>
  </si>
  <si>
    <t>七</t>
  </si>
  <si>
    <t>地形整理</t>
  </si>
  <si>
    <t>特别说明：1、选苗胸径/基径的浮动范围应不小于标注胸径/基径，且修剪后苗木冠幅、高度不能小于以上设计规格标准，基径按照离地30公分处测量；
2、三方选定乔木必须由甲方、设计方、施工方共同确定树形；
3、所有乔木需保证全冠栽植，可在保全树形的前提下适当疏枝疏叶;
4、特选斜飘丛生朴树、特选弯杆朴树、特选斜飘山杏、丛生鸡爪槭与水景边红梅、丛生乌桕等乔木的倾斜方向参照ZS-2.01植物配置图中的箭头方向
5、以上苗木规格均为修剪后苗木规格</t>
  </si>
  <si>
    <t>售楼部给排水外网清单报价表</t>
  </si>
  <si>
    <t>污水工程</t>
  </si>
  <si>
    <t>87.00</t>
  </si>
  <si>
    <t>1.密实度要求：满足设计要求 
2.填方材料品种：满足设计要求的合格土方 
3.填方粒径要求：100mm厚中粗砂+按图设计填土
4.填方来源、运距：投标人根据现场实际情况自行考虑
5.其它满足规范和设计图纸要求</t>
  </si>
  <si>
    <t>83.04</t>
  </si>
  <si>
    <t>污水管UPVC管</t>
  </si>
  <si>
    <t>1、名称：UPVC管De200；
2、规格：De200；
3、连接方式：承插式橡胶圈连接；
4、安装方式：埋地安装；
5、压力试验及吹、洗设计要求:满足规范及设计要求；
6、其他：详见图纸设计、相关图集、规范等。</t>
  </si>
  <si>
    <t>98.96</t>
  </si>
  <si>
    <t>联塑</t>
  </si>
  <si>
    <t>混凝土模块式化粪池</t>
  </si>
  <si>
    <t>1.混凝土模块式化粪池
2.规格：50m3
3.参照图集08SS704
4.其它满足规范和设计图纸要求</t>
  </si>
  <si>
    <t>砌筑井</t>
  </si>
  <si>
    <t>1.砖砌污水检查井
2.详见图集06MS201-3页18，井盖与井圈等满足规范及图纸要求
3.其它满足规范和设计图纸要求</t>
  </si>
  <si>
    <t>雨水工程</t>
  </si>
  <si>
    <t>143.75</t>
  </si>
  <si>
    <t>133.38</t>
  </si>
  <si>
    <t>雨水管UPVC管</t>
  </si>
  <si>
    <t>1、名称：UPVC管DN300；
2、规格：DN300；
3、连接方式：承插式橡胶圈连接；
4、安装方式：埋地安装；
5、压力试验及吹、洗设计要求:满足规范及设计要求；
6、其他：详见图纸设计、相关图集、规范等。</t>
  </si>
  <si>
    <t>133.81</t>
  </si>
  <si>
    <t>29.15</t>
  </si>
  <si>
    <t>1.砖砌雨水检查井
2.详见图集06MS201-3页9，井盖与井圈等满足规范及图纸要求
3.其它满足规范和设计图纸要求</t>
  </si>
  <si>
    <t>砖砌偏沟式单箅雨水口</t>
  </si>
  <si>
    <t>1.砖砌偏沟式单箅雨水口
2.详见图集06MS201-8页9
3.其它满足规范和设计图纸要求</t>
  </si>
  <si>
    <t>给水</t>
  </si>
  <si>
    <t>42.30</t>
  </si>
  <si>
    <t>1.密实度要求：满足设计要求 
2.填方材料品种：满足设计要求的合格土方 
3.填方粒径要求：按图设计填土及40mm砂砾和碎石
4.填方来源、运距：投标人根据现场实际情况自行考虑
5.其它满足规范和设计图纸要求</t>
  </si>
  <si>
    <t>水泥砂浆衬里球墨铸铁管</t>
  </si>
  <si>
    <t>1.水泥砂浆衬里球墨铸铁管
2.材质及规格：球墨铸铁DN100
3.接口方式:橡胶密封圈连接
4.铺设深度：详见图纸
5.压力试验及吹、洗设计要求:满足规范及设计要求
6.其他：详见图纸设计、相关图集、规范等</t>
  </si>
  <si>
    <t>60.43</t>
  </si>
  <si>
    <t>1.室外水表井
2.详见图集05S502页43
3.附件：水表及附件另计，井盖与井圈等满足规范及图纸要求
4.其它满足规范和设计图纸要求</t>
  </si>
  <si>
    <t>1.室外阀门井
2.详见图集05S502页16
3.附件：阀门另计，井盖与井圈等满足规范及图纸要求
4.其它满足规范和设计图纸要求</t>
  </si>
  <si>
    <t>水表</t>
  </si>
  <si>
    <t>1.水表井内水表及附件安装
2.规格：DN100
3.附件：含闸阀两个、止回阀一个,安井盖与井圈满足规范及图纸要求
4.其它满足规范和设计图纸要求</t>
  </si>
  <si>
    <t>阀门</t>
  </si>
  <si>
    <t>1.闸阀
2.规格：DN100
3.连接方式:满足规范及图纸要求
4.其它满足规范和设计图纸要求</t>
  </si>
  <si>
    <t>景观示范区给排水清单报价表</t>
  </si>
  <si>
    <t>景观给水</t>
  </si>
  <si>
    <t>151</t>
  </si>
  <si>
    <t>塑料管</t>
  </si>
  <si>
    <t>1、名称：PE给水管
2、规格：De63
3、压力等级：PN1.25MPa
4、连接方式：热熔连接，含相关配件
5、压力试验及吹、洗设计要求:满足规范及设计要求
6、其他：详见图纸设计、相关图集、规范等</t>
  </si>
  <si>
    <t>114.57</t>
  </si>
  <si>
    <t>1、名称：PE给水管
2、规格：De50
3、压力等级：PN1.25MPa
4、连接方式：热熔连接，含相关配件
5、压力试验及吹、洗设计要求:满足规范及设计要求
6、其他：详见图纸设计、相关图集、规范等</t>
  </si>
  <si>
    <t>18.39</t>
  </si>
  <si>
    <t>1、名称：PE给水管
2、规格：De40
3、压力等级：PN1.25MPa
4、连接方式：热熔连接，含相关配件
5、压力试验及吹、洗设计要求:满足规范及设计要求
6、其他：详见图纸设计、相关图集、规范等</t>
  </si>
  <si>
    <t>111.43</t>
  </si>
  <si>
    <t>1、名称：PE给水管
2、规格：De32
3、压力等级：PN1.25MPa
4、连接方式：热熔连接，含相关配件
5、压力试验及吹、洗设计要求:满足规范及设计要求
6、其他：详见图纸设计、相关图集、规范等</t>
  </si>
  <si>
    <t>21.71</t>
  </si>
  <si>
    <t>1、名称：PE给水管
2、规格：De25
3、压力等级：PN1.25MPa
4、连接方式：热熔连接，含相关配件
5、压力试验及吹、洗设计要求:满足规范及设计要求
6、其他：详见图纸设计、相关图集、规范等</t>
  </si>
  <si>
    <t>166.67</t>
  </si>
  <si>
    <t>水表井</t>
  </si>
  <si>
    <t>1、名称：水表井
2、砖砌体：75号水泥砂浆或50号混合砂浆砌筑
3、附件：阀门另计，井盖与井圈等满足规范及图纸要求 
4、具体参照图集05s502-43
5、其他：详见图纸设计、相关图集、规范等</t>
  </si>
  <si>
    <t>水表（水表井内）</t>
  </si>
  <si>
    <t>1、名称：水表（水表井内）
2、材质：满足规范及图纸要求
3、规格：De63
4、连接方式：螺纹连接
5、其他：详见图纸设计、相关图集、规范等</t>
  </si>
  <si>
    <t>闸阀（水表井内）</t>
  </si>
  <si>
    <t>1、名称：闸阀（水表井内）
2、材质：满足规范及图纸要求
3、规格：De65
4、连接方式：螺纹连接
5、其他：详见图纸设计、相关图集、规范等</t>
  </si>
  <si>
    <t>快速取水阀</t>
  </si>
  <si>
    <t>1、名称：快速取水阀
2、规格：De25
3、其他：详见图纸设计、相关图集、规范等</t>
  </si>
  <si>
    <t>闸阀</t>
  </si>
  <si>
    <t>1、名称：闸阀
2、材质：满足规范及图纸要求
3、规格：De25
4、连接方式：螺纹连接
5、其他：详见图纸设计、相关图集、规范等</t>
  </si>
  <si>
    <t>1、名称：砖砌阀门井
2、尺寸：0.4*0.4*0.4
3、其他详见图纸设计</t>
  </si>
  <si>
    <t>景观排水</t>
  </si>
  <si>
    <t>49.3</t>
  </si>
  <si>
    <t>1、名称：UPVC波纹管
2、规格：De110
3、材质：加厚波纹管
4、其他：详见图纸设计、相关图集、规范等</t>
  </si>
  <si>
    <t>88.36</t>
  </si>
  <si>
    <t>1、名称：UPVC排水管
2、规格：De110
3、材质：UPVC管
4、其他：详见图纸设计、相关图集、规范等</t>
  </si>
  <si>
    <t>52</t>
  </si>
  <si>
    <t>1、名称：UPVC排水管
2、规格：De50
3、材质：UPVC管
4、其他：详见图纸设计、相关图集、规范等</t>
  </si>
  <si>
    <t>1、名称：砖砌阀门井
2、尺寸：600*600*500
3、其他：详见图纸设计、相关图集、规范等</t>
  </si>
  <si>
    <t>1、名称：砖砌阀门井
2、尺寸：800*800*1000
3、其他：详见图纸设计、相关图集、规范等</t>
  </si>
  <si>
    <t>21</t>
  </si>
  <si>
    <t>1、名称：砖砌阀门井
2、尺寸：800*800*900
3、其他：详见图纸设计、相关图集、规范等</t>
  </si>
  <si>
    <t>雨篦子</t>
  </si>
  <si>
    <t>1.雨篦子
2.道路边缘用，做法详见土建B2.01-2.02
3.其他：详见图纸设计、相关图集、规范等</t>
  </si>
  <si>
    <t>23</t>
  </si>
  <si>
    <t>1.雨篦子
2.沥青道路中用，做法详见土建B2.01-2.02
3.其他：详见图纸设计、相关图集、规范等</t>
  </si>
  <si>
    <t>24</t>
  </si>
  <si>
    <t>1.雨篦子
2.砾石及私家花园用，做法详见土建B2.01-2.02
3.其他：详见图纸设计、相关图集、规范等</t>
  </si>
  <si>
    <t>拖布池</t>
  </si>
  <si>
    <t>1.拖布池
2.做法详见图纸
3.其他：详见图纸设计、相关图集、规范等</t>
  </si>
  <si>
    <t>镜面水景</t>
  </si>
  <si>
    <t>16.98</t>
  </si>
  <si>
    <t>1、名称：HDPE双壁波纹管De200；
2、规格：De200；
3、连接方式：承插式连接；
4、安装方式：埋地安装；
5、压力试验及吹、洗设计要求:满足规范及设计要求；
6、其他：详见图纸设计、相关图集、规范等。</t>
  </si>
  <si>
    <t>16.23</t>
  </si>
  <si>
    <t>32.3</t>
  </si>
  <si>
    <t>离心式泵</t>
  </si>
  <si>
    <t>1、名称：水泵
2、型号、规格：（1M1）QSP100-7-3
3、其他详见图纸设计</t>
  </si>
  <si>
    <t>台</t>
  </si>
  <si>
    <t>1、名称：止回阀
2、规格：De63
3、连接方式：法兰连接
4、其他：详见图纸设计、相关图集、规范等</t>
  </si>
  <si>
    <t>1、名称：止回阀
2、规格：De110
3、连接方式：法兰连接
4、其他：详见图纸设计、相关图集、规范等</t>
  </si>
  <si>
    <t>1、名称：转换阀
2、规格：De110
3、连接方式：法兰连接
4、其他：详见图纸设计、相关图集、规范等</t>
  </si>
  <si>
    <t>1、名称：排空阀
2、规格：De110
3、连接方式：法兰连接
4、其他：详见图纸设计、相关图集、规范等</t>
  </si>
  <si>
    <t>1、名称：放空阀
2、规格：De110
3、连接方式：法兰连接
4、其他：详见图纸设计、相关图集、规范等</t>
  </si>
  <si>
    <t>4.07</t>
  </si>
  <si>
    <t>11.64</t>
  </si>
  <si>
    <t>1、名称：闸阀
2、材质：满足规范及图纸要求
3、规格：De65
4、连接方式：螺纹连接
5、其他：详见图纸设计、相关图集、规范等</t>
  </si>
  <si>
    <t>1、名称：水泵
2、型号、规格：（1M3）QSP10-10-0.55
3、其他详见图纸设计</t>
  </si>
  <si>
    <t>喷雾平面</t>
  </si>
  <si>
    <t>59.4</t>
  </si>
  <si>
    <t>不锈钢管</t>
  </si>
  <si>
    <t>1、名称：高压不锈钢给水管（含管件）
2、规格：DN20
3、压力等级：PN5.0MPa
4、压力试验及吹、洗设计要求:满足规范及设计要求
5、其他：详见图纸设计、相关图集、规范等</t>
  </si>
  <si>
    <t>8.88</t>
  </si>
  <si>
    <t>1、名称：高压不锈钢给水管（含管件）
2、规格：DN10
3、压力等级：PN5.0MPa
4、压力试验及吹、洗设计要求:满足规范及设计要求
5、其他：详见图纸设计、相关图集、规范等</t>
  </si>
  <si>
    <t>286.03</t>
  </si>
  <si>
    <t>喷头</t>
  </si>
  <si>
    <t>328</t>
  </si>
  <si>
    <t>喷雾主机</t>
  </si>
  <si>
    <t>景观示范区电气清单与计价表</t>
  </si>
  <si>
    <t>售楼部电气外网</t>
  </si>
  <si>
    <t>配管</t>
  </si>
  <si>
    <t>1、名称：镀锌钢管；
2、材质、规格：SC100；
3、敷设方式：埋地敷设；
4、其他：详见图纸设计，相关图集，规范等。</t>
  </si>
  <si>
    <t>348.80</t>
  </si>
  <si>
    <t>1、名称：镀锌钢管；
2、材质、规格：SC50；
3、敷设方式：埋地敷设；
4、其他：详见图纸设计，相关图集，规范等。</t>
  </si>
  <si>
    <t>29.37</t>
  </si>
  <si>
    <t>1、名称：镀锌钢管；
2、材质、规格：SC32；
3、敷设方式：埋地敷设；
4、其他：详见图纸设计，相关图集，规范等。</t>
  </si>
  <si>
    <t>372.60</t>
  </si>
  <si>
    <t>1、名称：三孔梅花管；
2、材质、规格：PC32；
3、敷设方式：埋地敷设；
4、其他：详见图纸设计，相关图集，规范等。</t>
  </si>
  <si>
    <t>82.20</t>
  </si>
  <si>
    <t>电力电缆</t>
  </si>
  <si>
    <t>1、名称：电力电缆
2、规格、型号：ZR-YJV-1-4*240+1*120
3、含电缆头；
4、敷设方式:穿管敷设；
5、其它：详见图纸设计，相关图集，规范等。</t>
  </si>
  <si>
    <t>90.94</t>
  </si>
  <si>
    <t>金水</t>
  </si>
  <si>
    <t>1、名称：电力电缆
2、规格、型号：ZR-YJV22-5*16
3、含电缆头；
4、敷设方式:穿管敷设；
5、其它：详见图纸设计，相关图集，规范等。</t>
  </si>
  <si>
    <t>31</t>
  </si>
  <si>
    <t>电缆手孔井</t>
  </si>
  <si>
    <t>1、名称：电缆手孔井            
2、规格：1680*1380*1600；
3、其它：详见图纸设计，相关图集08D800-7、P60-61，规范等。</t>
  </si>
  <si>
    <t>双绞线缆</t>
  </si>
  <si>
    <t>1、名称:多芯软导线
2、规格、型号:NHRVS-2*2.5
3、敷设方式:穿管敷设</t>
  </si>
  <si>
    <t>1952.93</t>
  </si>
  <si>
    <t>配线</t>
  </si>
  <si>
    <t>1、名称:铜芯绝缘导线
2、规格、型号:NHBV-2*4
3、敷设方式:管内敷设</t>
  </si>
  <si>
    <t>648.46</t>
  </si>
  <si>
    <t>1、类型：沟槽挖土方
2、其他：详见图纸设计、相关图集、规范等</t>
  </si>
  <si>
    <t>88.94</t>
  </si>
  <si>
    <t>1、类型：回填、夯实
2、其他：详见图纸设计、相关图集、规范等</t>
  </si>
  <si>
    <t>89.00</t>
  </si>
  <si>
    <t>景观电气</t>
  </si>
  <si>
    <t>配电箱</t>
  </si>
  <si>
    <t>1、名称：室外景观配电箱AL-1；
2、规格：300*800*1200mm；
3、含基础、避雷；   
4、型号：防雨型、落地式； 
5、其他：详见图纸设计，相关规范等。</t>
  </si>
  <si>
    <t>1、名称：PVC管；
2、材质、规格：PVC32；
3、敷设方式：埋地敷设；
4、其他：详见图纸设计，相关图集，规范等。</t>
  </si>
  <si>
    <t>317.10</t>
  </si>
  <si>
    <t>1、名称：PVC管；
2、材质、规格：PVC25；
3、敷设方式：埋地敷设；
4、其他：详见图纸设计，相关图集，规范等。</t>
  </si>
  <si>
    <t>3107.82</t>
  </si>
  <si>
    <t>1、名称：电力电缆；
2、规格、型号：YJV-0.6/1KV-5*4；
3、含电缆头；
4、敷设方式:穿管敷设；
5、其它：详见图纸设计，相关图集，规范等。</t>
  </si>
  <si>
    <t>37.07</t>
  </si>
  <si>
    <t>1、名称：电力电缆；
2、规格、型号：YJV-0.6/1KV-4*4；
3、含电缆头；
4、敷设方式:穿管敷设；
5、其它：详见图纸设计，相关图集，规范等。</t>
  </si>
  <si>
    <t>231.54</t>
  </si>
  <si>
    <t>1、名称：电力电缆；
2、规格、型号：YJV-0.6/1KV-4*2.5；
3、含电缆头；
4、敷设方式:穿管敷设；
5、其它：详见图纸设计，相关图集，规范等。</t>
  </si>
  <si>
    <t>64.1</t>
  </si>
  <si>
    <t>1、名称：电力电缆；
2、规格、型号：YJV-0.6/1KV-3*4；
3、含电缆头；
4、敷设方式:穿管敷设；
5、其它：详见图纸设计，相关图集，规范等。</t>
  </si>
  <si>
    <t>129.24</t>
  </si>
  <si>
    <t>1、名称：电力电缆；
2、规格、型号：YJV-0.6/1KV-3*2.5；
3、含电缆头；
4、敷设方式:穿管敷设；
5、其它：详见图纸设计，相关图集，规范等。</t>
  </si>
  <si>
    <t>2492.24</t>
  </si>
  <si>
    <t>1、名称：电力电缆；
2、规格、型号：JHS-0.6/1KV-2*2.5；
3、含电缆头；
4、敷设方式:穿管敷设；
5、其它：详见图纸设计，相关图集，规范等。</t>
  </si>
  <si>
    <t>329.94</t>
  </si>
  <si>
    <t>1、名称：电线；
2、规格、型号：RVV-0.3/0.5KV-2*2.5；
3、敷设方式:穿管敷设；
4、其它：详见图纸设计，相关图集，规范等。</t>
  </si>
  <si>
    <t>71.54</t>
  </si>
  <si>
    <t>庭院灯</t>
  </si>
  <si>
    <t>1、名称：庭院灯；
2、规格、大小、型号：220V/50W,LED/3000K,IP65,H=3.2m；
3、含基础、预留、调试、接地；
4、安装方式：预留基座安装；
5、其他：详见图纸设计，相关图集，规范等。</t>
  </si>
  <si>
    <t>光源：雷士</t>
  </si>
  <si>
    <t>草坪灯</t>
  </si>
  <si>
    <t>1、名称:草坪灯；
2、规格、大小、型号：220V/10W,LED/3000K,IP65,H=0.6m；
3、含基础、预留、调试、接地；
4、安装方式：预留基座安装；
5、其他：详见图纸设计，相关图集，规范等。</t>
  </si>
  <si>
    <t>射树灯</t>
  </si>
  <si>
    <t>1、名称：射树灯；
2、规格、大小、型号：220V/20W,LED/3000K,IP67；
3、含调试、接地、预留等
4、其他：详见图纸设计，相关图集，规范等。</t>
  </si>
  <si>
    <t>68</t>
  </si>
  <si>
    <t>特色灯1</t>
  </si>
  <si>
    <t>1、名称：特色灯1；
2、规格、大小、型号：220V/20W,LED/3000K,IP65；
3、含调试、接地、预留等
4、其他：详见图纸设计，相关图集，规范等。</t>
  </si>
  <si>
    <t>26</t>
  </si>
  <si>
    <t>特色灯2</t>
  </si>
  <si>
    <t>1、名称：特色灯2；
2、规格、大小、型号：220V/2*20W,LED/3000K,IP67；
3、含调试、接地、预留等
4、其他：详见图纸设计，相关图集，规范等。</t>
  </si>
  <si>
    <t>27</t>
  </si>
  <si>
    <t>埋地射灯</t>
  </si>
  <si>
    <t>1、名称：埋地射灯；
2、规格、大小、型号：220V/6W,LED/3000K,IP67；
3、含调试、接地、预留等
4、其他：详见图纸设计，相关图集，规范等。</t>
  </si>
  <si>
    <t>28</t>
  </si>
  <si>
    <t>壁灯1</t>
  </si>
  <si>
    <t>1、名称：壁灯1；
2、规格、大小、型号：220V/10W,LED/3000K,IP67；
3、含调试、接地、预留等
4、其他：详见图纸设计，相关图集，规范等。</t>
  </si>
  <si>
    <t>29</t>
  </si>
  <si>
    <t>壁灯2</t>
  </si>
  <si>
    <t>1、名称：壁灯2；
2、规格、大小、型号：220V/10W,LED/3000K,IP67；
3、含调试、接地、预留等
4、其他：详见图纸设计，相关图集，规范等。</t>
  </si>
  <si>
    <t>小射灯</t>
  </si>
  <si>
    <t>1、名称：小射灯；
2、规格、大小、型号：24V/3W,LED/3000K,IP67；
3、含调试、接地、预留等
4、其他：详见图纸设计，相关图集，规范等。</t>
  </si>
  <si>
    <t>水下射灯</t>
  </si>
  <si>
    <t>1、名称：水下射灯；
2、规格、大小、型号：12V/6W,LED/3000K,IP68；
3、其他：详见图纸设计，相关图集，规范等。</t>
  </si>
  <si>
    <t>灯带</t>
  </si>
  <si>
    <t>1、名称：灯带；
2、规格、大小、型号：24V,,5W/m,LED/3000K,IP67；
3、成品卡槽固定；
4、其他：详见图纸设计，相关图集，规范等。</t>
  </si>
  <si>
    <t>446.52</t>
  </si>
  <si>
    <t>33</t>
  </si>
  <si>
    <t>普通灯具</t>
  </si>
  <si>
    <t>1、名称：洗墙灯；
2、规格、大小、型号：220V,128W,LED/3000K,IP67；
3、其他：详见图纸设计，相关图集，规范等。</t>
  </si>
  <si>
    <t>1、名称：吸顶筒灯；
2、规格、大小、型号：220V,5W,LED/3000K,IP55；
3、含调试、接地、预留等
4、其他：详见图纸设计，相关图集，规范等。</t>
  </si>
  <si>
    <t>插座</t>
  </si>
  <si>
    <t>1.名称：室外插座
2.材质、规格：220V/16A IP67
3、含调试、接地、预留等
4、其他：详见图纸设计，相关图集，规范等。</t>
  </si>
  <si>
    <t>1、名称：手孔井 1          
2、规格：500*500*400；
3、垫层、基础材质及厚度：C15混凝土垫层120mm厚
4、砌筑材料品种、规格、 强度等级：MU10页岩砖,M7.5水泥砂浆砌筑,
5、勾缝、抹面要求：内壁1:2水泥砂浆抹面10mm厚
6、井盖：硬质井盖
7、其它：详见图纸设计</t>
  </si>
  <si>
    <t>37</t>
  </si>
  <si>
    <t>1、名称：手孔井 2         
2、规格：700*700*500；
3、垫层、基础材质及厚度：C15混凝土垫层120mm厚
4、砌筑材料品种、规格、 强度等级：MU10页岩砖,M7.5水泥砂浆砌筑,
5、勾缝、抹面要求：内壁1:2水泥砂浆抹面10mm厚
6、井盖：硬质井盖
7、其它：详见图纸设计</t>
  </si>
  <si>
    <t>38</t>
  </si>
  <si>
    <t>接地母线</t>
  </si>
  <si>
    <t>1、名称:等电位
2、材质：扁钢
3、规格：25*4扁钢
4、安装部位：水景局部等电位
5、其他详见图纸设计</t>
  </si>
  <si>
    <t>96.26</t>
  </si>
  <si>
    <t>39</t>
  </si>
  <si>
    <t>等电位端子箱、测试板</t>
  </si>
  <si>
    <t>1、名称：LEB端子板
2、其他详见图纸设计</t>
  </si>
  <si>
    <t>40</t>
  </si>
  <si>
    <t>接线盒</t>
  </si>
  <si>
    <t>1、名称：防水接线盒                
2、其他：详见图纸设计，相关图集，规范等。</t>
  </si>
  <si>
    <t>189</t>
  </si>
  <si>
    <t>41</t>
  </si>
  <si>
    <t>474.25</t>
  </si>
  <si>
    <t>42</t>
  </si>
  <si>
    <t>景观背景音乐</t>
  </si>
  <si>
    <t>1、名称：PVC管；
2、材质、规格：De25；
3、敷设方式：埋地敷设；
4、其他：详见图纸设计，相关图集，规范等。</t>
  </si>
  <si>
    <t>301.79</t>
  </si>
  <si>
    <t>音频电缆</t>
  </si>
  <si>
    <t>1、名称:音频电缆
2、规格、型号:RVVP-2*1.5
3、敷设方式:穿管敷设</t>
  </si>
  <si>
    <t>178.67</t>
  </si>
  <si>
    <t>音响</t>
  </si>
  <si>
    <t>1、名称：音响
2、防护等级：IP65
3、规格：70/110V 15W
4、安装方式:绿中坐装</t>
  </si>
  <si>
    <t>1、名称：弱电手孔井         
2、规格：400*400*500；
3、做防水处理
4、其它：详见图纸设计</t>
  </si>
  <si>
    <t>26.70</t>
  </si>
  <si>
    <t>1、名称：喷头
2、型号：DN10
3、材质：详见图纸设计
4、参数:2号304不锈钢喷嘴,喷淋角度80°</t>
    <phoneticPr fontId="35" type="noConversion"/>
  </si>
  <si>
    <t>1、名称：雾喷主机
2、参数：静音型TL-WS668A-5.5KW,外观尺寸650*850*1700,大于2.0kgf/cm3,水泥浇筑基础700*900*400mm,
地下埋500mm,上地外露1200mm.
3、其他：详见图纸设计、相关图集、规范等</t>
    <phoneticPr fontId="35"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</si>
</sst>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00_);[Red]\(0.00\)"/>
    <numFmt numFmtId="177" formatCode="0.00_ "/>
    <numFmt numFmtId="178" formatCode="0.0_);[Red]\(0.0\)"/>
  </numFmts>
  <fonts count="36">
    <font>
      <sz val="10"/>
      <name val="Arial"/>
      <charset val="1"/>
    </font>
    <font>
      <b/>
      <sz val="16"/>
      <name val="宋体"/>
      <family val="3"/>
      <charset val="134"/>
    </font>
    <font>
      <sz val="9"/>
      <name val="宋体"/>
      <family val="3"/>
      <charset val="134"/>
    </font>
    <font>
      <b/>
      <sz val="10"/>
      <name val="宋体"/>
      <family val="3"/>
      <charset val="134"/>
    </font>
    <font>
      <sz val="8"/>
      <name val="宋体"/>
      <family val="3"/>
      <charset val="134"/>
      <scheme val="minor"/>
    </font>
    <font>
      <sz val="8"/>
      <name val="宋体"/>
      <family val="3"/>
      <charset val="134"/>
      <scheme val="minor"/>
    </font>
    <font>
      <sz val="8"/>
      <name val="宋体"/>
      <family val="3"/>
      <charset val="134"/>
    </font>
    <font>
      <sz val="8"/>
      <name val="宋体"/>
      <family val="3"/>
      <charset val="134"/>
    </font>
    <font>
      <b/>
      <sz val="12"/>
      <name val="宋体"/>
      <family val="3"/>
      <charset val="134"/>
      <scheme val="minor"/>
    </font>
    <font>
      <sz val="10"/>
      <name val="宋体"/>
      <family val="3"/>
      <charset val="134"/>
    </font>
    <font>
      <sz val="12"/>
      <name val="宋体"/>
      <family val="3"/>
      <charset val="134"/>
      <scheme val="minor"/>
    </font>
    <font>
      <sz val="8"/>
      <name val="Arial"/>
      <family val="2"/>
    </font>
    <font>
      <b/>
      <sz val="10"/>
      <name val="宋体"/>
      <family val="3"/>
      <charset val="134"/>
    </font>
    <font>
      <b/>
      <sz val="10"/>
      <name val="Arial"/>
      <family val="2"/>
    </font>
    <font>
      <sz val="8"/>
      <color theme="1"/>
      <name val="宋体"/>
      <family val="3"/>
      <charset val="134"/>
    </font>
    <font>
      <b/>
      <sz val="11"/>
      <name val="宋体"/>
      <family val="3"/>
      <charset val="134"/>
    </font>
    <font>
      <b/>
      <sz val="11"/>
      <name val="Arial"/>
      <family val="2"/>
    </font>
    <font>
      <sz val="9"/>
      <color theme="1"/>
      <name val="宋体"/>
      <family val="3"/>
      <charset val="134"/>
    </font>
    <font>
      <sz val="11"/>
      <name val="宋体"/>
      <family val="3"/>
      <charset val="134"/>
    </font>
    <font>
      <sz val="11"/>
      <color rgb="FFFF0000"/>
      <name val="宋体"/>
      <family val="3"/>
      <charset val="134"/>
    </font>
    <font>
      <b/>
      <sz val="14"/>
      <name val="宋体"/>
      <family val="3"/>
      <charset val="134"/>
    </font>
    <font>
      <sz val="10"/>
      <name val="宋体"/>
      <family val="3"/>
      <charset val="134"/>
    </font>
    <font>
      <sz val="10"/>
      <color theme="1"/>
      <name val="宋体"/>
      <family val="3"/>
      <charset val="134"/>
    </font>
    <font>
      <sz val="10"/>
      <color rgb="FFFF0000"/>
      <name val="宋体"/>
      <family val="3"/>
      <charset val="134"/>
    </font>
    <font>
      <b/>
      <sz val="11"/>
      <name val="宋体"/>
      <family val="3"/>
      <charset val="134"/>
    </font>
    <font>
      <sz val="10"/>
      <color theme="1"/>
      <name val="宋体"/>
      <family val="3"/>
      <charset val="134"/>
      <scheme val="minor"/>
    </font>
    <font>
      <b/>
      <sz val="8"/>
      <name val="宋体"/>
      <family val="3"/>
      <charset val="134"/>
      <scheme val="minor"/>
    </font>
    <font>
      <b/>
      <sz val="8"/>
      <name val="宋体"/>
      <family val="3"/>
      <charset val="134"/>
    </font>
    <font>
      <sz val="12"/>
      <name val="宋体"/>
      <family val="3"/>
      <charset val="134"/>
    </font>
    <font>
      <b/>
      <sz val="12"/>
      <name val="宋体"/>
      <family val="3"/>
      <charset val="134"/>
    </font>
    <font>
      <b/>
      <sz val="16"/>
      <name val="楷体_GB2312"/>
      <charset val="134"/>
    </font>
    <font>
      <sz val="10.5"/>
      <name val="楷体_GB2312"/>
      <charset val="134"/>
    </font>
    <font>
      <sz val="11"/>
      <color theme="1"/>
      <name val="宋体"/>
      <family val="3"/>
      <charset val="134"/>
      <scheme val="minor"/>
    </font>
    <font>
      <sz val="12"/>
      <name val="新細明體"/>
      <charset val="134"/>
    </font>
    <font>
      <sz val="11"/>
      <color indexed="8"/>
      <name val="宋体"/>
      <family val="3"/>
      <charset val="134"/>
    </font>
    <font>
      <sz val="9"/>
      <name val="宋体"/>
      <family val="3"/>
      <charset val="134"/>
    </font>
  </fonts>
  <fills count="3">
    <fill>
      <patternFill patternType="none"/>
    </fill>
    <fill>
      <patternFill patternType="gray125"/>
    </fill>
    <fill>
      <patternFill patternType="solid">
        <fgColor theme="0"/>
        <bgColor indexed="64"/>
      </patternFill>
    </fill>
  </fills>
  <borders count="42">
    <border>
      <left/>
      <right/>
      <top/>
      <bottom/>
      <diagonal/>
    </border>
    <border>
      <left style="medium">
        <color theme="1"/>
      </left>
      <right/>
      <top style="medium">
        <color theme="1"/>
      </top>
      <bottom/>
      <diagonal/>
    </border>
    <border>
      <left style="thin">
        <color theme="1"/>
      </left>
      <right/>
      <top style="medium">
        <color theme="1"/>
      </top>
      <bottom/>
      <diagonal/>
    </border>
    <border>
      <left/>
      <right/>
      <top style="medium">
        <color theme="1"/>
      </top>
      <bottom/>
      <diagonal/>
    </border>
    <border>
      <left style="thin">
        <color auto="1"/>
      </left>
      <right style="thin">
        <color auto="1"/>
      </right>
      <top style="thin">
        <color auto="1"/>
      </top>
      <bottom style="thin">
        <color auto="1"/>
      </bottom>
      <diagonal/>
    </border>
    <border>
      <left/>
      <right/>
      <top style="thin">
        <color theme="1"/>
      </top>
      <bottom/>
      <diagonal/>
    </border>
    <border>
      <left style="medium">
        <color theme="1"/>
      </left>
      <right/>
      <top style="medium">
        <color theme="1"/>
      </top>
      <bottom style="thin">
        <color auto="1"/>
      </bottom>
      <diagonal/>
    </border>
    <border>
      <left style="thin">
        <color theme="1"/>
      </left>
      <right/>
      <top style="medium">
        <color theme="1"/>
      </top>
      <bottom style="thin">
        <color auto="1"/>
      </bottom>
      <diagonal/>
    </border>
    <border>
      <left/>
      <right/>
      <top style="thin">
        <color theme="1"/>
      </top>
      <bottom style="thin">
        <color auto="1"/>
      </bottom>
      <diagonal/>
    </border>
    <border>
      <left style="thin">
        <color auto="1"/>
      </left>
      <right style="thin">
        <color auto="1"/>
      </right>
      <top style="thin">
        <color auto="1"/>
      </top>
      <bottom/>
      <diagonal/>
    </border>
    <border>
      <left/>
      <right style="medium">
        <color theme="1"/>
      </right>
      <top style="medium">
        <color theme="1"/>
      </top>
      <bottom/>
      <diagonal/>
    </border>
    <border>
      <left style="thin">
        <color theme="1"/>
      </left>
      <right/>
      <top style="thin">
        <color theme="1"/>
      </top>
      <bottom/>
      <diagonal/>
    </border>
    <border>
      <left style="thin">
        <color theme="1"/>
      </left>
      <right style="medium">
        <color theme="1"/>
      </right>
      <top style="thin">
        <color theme="1"/>
      </top>
      <bottom/>
      <diagonal/>
    </border>
    <border>
      <left style="thin">
        <color theme="1"/>
      </left>
      <right/>
      <top style="thin">
        <color theme="1"/>
      </top>
      <bottom style="thin">
        <color auto="1"/>
      </bottom>
      <diagonal/>
    </border>
    <border>
      <left style="thin">
        <color theme="1"/>
      </left>
      <right style="medium">
        <color theme="1"/>
      </right>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bottom style="thin">
        <color auto="1"/>
      </bottom>
      <diagonal/>
    </border>
    <border>
      <left style="medium">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medium">
        <color auto="1"/>
      </left>
      <right style="thin">
        <color auto="1"/>
      </right>
      <top style="thin">
        <color auto="1"/>
      </top>
      <bottom/>
      <diagonal/>
    </border>
    <border>
      <left style="thin">
        <color auto="1"/>
      </left>
      <right style="medium">
        <color auto="1"/>
      </right>
      <top/>
      <bottom style="thin">
        <color auto="1"/>
      </bottom>
      <diagonal/>
    </border>
    <border>
      <left style="medium">
        <color auto="1"/>
      </left>
      <right/>
      <top style="medium">
        <color auto="1"/>
      </top>
      <bottom/>
      <diagonal/>
    </border>
    <border>
      <left style="thin">
        <color theme="1"/>
      </left>
      <right/>
      <top style="medium">
        <color auto="1"/>
      </top>
      <bottom/>
      <diagonal/>
    </border>
    <border>
      <left/>
      <right/>
      <top style="medium">
        <color auto="1"/>
      </top>
      <bottom/>
      <diagonal/>
    </border>
    <border>
      <left style="medium">
        <color auto="1"/>
      </left>
      <right/>
      <top style="medium">
        <color theme="1"/>
      </top>
      <bottom/>
      <diagonal/>
    </border>
    <border>
      <left style="medium">
        <color auto="1"/>
      </left>
      <right/>
      <top style="thin">
        <color theme="1"/>
      </top>
      <bottom/>
      <diagonal/>
    </border>
    <border>
      <left/>
      <right style="medium">
        <color auto="1"/>
      </right>
      <top style="medium">
        <color auto="1"/>
      </top>
      <bottom/>
      <diagonal/>
    </border>
    <border>
      <left style="thin">
        <color theme="1"/>
      </left>
      <right style="medium">
        <color auto="1"/>
      </right>
      <top style="thin">
        <color theme="1"/>
      </top>
      <bottom/>
      <diagonal/>
    </border>
    <border>
      <left style="thin">
        <color theme="1"/>
      </left>
      <right style="medium">
        <color auto="1"/>
      </right>
      <top/>
      <bottom/>
      <diagonal/>
    </border>
    <border>
      <left style="thin">
        <color auto="1"/>
      </left>
      <right style="medium">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theme="1"/>
      </left>
      <right style="medium">
        <color theme="1"/>
      </right>
      <top/>
      <bottom/>
      <diagonal/>
    </border>
  </borders>
  <cellStyleXfs count="7">
    <xf numFmtId="0" fontId="0" fillId="0" borderId="0"/>
    <xf numFmtId="0" fontId="33" fillId="0" borderId="0">
      <alignment vertical="center"/>
    </xf>
    <xf numFmtId="0" fontId="28" fillId="0" borderId="0">
      <alignment vertical="center"/>
    </xf>
    <xf numFmtId="0" fontId="28" fillId="0" borderId="0">
      <alignment vertical="center"/>
    </xf>
    <xf numFmtId="0" fontId="34" fillId="0" borderId="0">
      <alignment vertical="center"/>
    </xf>
    <xf numFmtId="0" fontId="28" fillId="0" borderId="0">
      <alignment vertical="center"/>
    </xf>
    <xf numFmtId="0" fontId="32" fillId="0" borderId="0">
      <alignment vertical="center"/>
    </xf>
  </cellStyleXfs>
  <cellXfs count="251">
    <xf numFmtId="0" fontId="0" fillId="0" borderId="0" xfId="0"/>
    <xf numFmtId="0" fontId="0" fillId="0" borderId="0" xfId="0" applyAlignment="1">
      <alignment horizontal="center"/>
    </xf>
    <xf numFmtId="0" fontId="3" fillId="0" borderId="4" xfId="0" applyFont="1" applyBorder="1" applyAlignment="1">
      <alignment horizontal="center" wrapText="1"/>
    </xf>
    <xf numFmtId="0" fontId="4" fillId="0" borderId="4" xfId="0" applyFont="1" applyBorder="1" applyAlignment="1">
      <alignment horizontal="center" vertical="center" wrapText="1"/>
    </xf>
    <xf numFmtId="0" fontId="4" fillId="0" borderId="4" xfId="0" applyFont="1" applyBorder="1" applyAlignment="1">
      <alignment horizontal="left" vertical="center" wrapText="1"/>
    </xf>
    <xf numFmtId="0" fontId="5" fillId="0" borderId="4" xfId="0" applyFont="1" applyBorder="1" applyAlignment="1">
      <alignment horizontal="center" vertical="center" wrapText="1"/>
    </xf>
    <xf numFmtId="177" fontId="5" fillId="0" borderId="4" xfId="0" applyNumberFormat="1" applyFont="1" applyBorder="1" applyAlignment="1">
      <alignment vertical="center" wrapText="1"/>
    </xf>
    <xf numFmtId="0" fontId="6" fillId="0" borderId="4" xfId="0" applyFont="1" applyFill="1" applyBorder="1" applyAlignment="1">
      <alignment horizontal="center" vertical="center" wrapText="1"/>
    </xf>
    <xf numFmtId="177" fontId="5" fillId="0" borderId="4" xfId="0" applyNumberFormat="1" applyFont="1" applyBorder="1" applyAlignment="1">
      <alignment horizontal="center" vertical="center" wrapText="1"/>
    </xf>
    <xf numFmtId="177" fontId="4" fillId="0" borderId="4" xfId="0" applyNumberFormat="1" applyFont="1" applyBorder="1" applyAlignment="1">
      <alignment horizontal="center" vertical="center" wrapText="1"/>
    </xf>
    <xf numFmtId="0" fontId="7" fillId="0" borderId="4" xfId="0" applyFont="1" applyFill="1" applyBorder="1" applyAlignment="1">
      <alignment horizontal="center" vertical="center" wrapText="1"/>
    </xf>
    <xf numFmtId="177" fontId="6" fillId="0" borderId="4" xfId="0" applyNumberFormat="1" applyFont="1" applyFill="1" applyBorder="1" applyAlignment="1">
      <alignment horizontal="center" vertical="center" wrapText="1"/>
    </xf>
    <xf numFmtId="0" fontId="6" fillId="0" borderId="9" xfId="0" applyFont="1" applyFill="1" applyBorder="1" applyAlignment="1">
      <alignment horizontal="center" vertical="center" wrapText="1"/>
    </xf>
    <xf numFmtId="177" fontId="8" fillId="0" borderId="4" xfId="0" applyNumberFormat="1" applyFont="1" applyBorder="1" applyAlignment="1">
      <alignment horizontal="center"/>
    </xf>
    <xf numFmtId="0" fontId="5" fillId="0" borderId="4" xfId="0" applyFont="1" applyBorder="1"/>
    <xf numFmtId="0" fontId="0" fillId="0" borderId="4" xfId="0" applyBorder="1"/>
    <xf numFmtId="0" fontId="9" fillId="0" borderId="4" xfId="0" applyFont="1" applyBorder="1" applyAlignment="1">
      <alignment horizontal="center" vertical="center"/>
    </xf>
    <xf numFmtId="0" fontId="10" fillId="0" borderId="4" xfId="0" applyFont="1" applyBorder="1"/>
    <xf numFmtId="0" fontId="0" fillId="0" borderId="0" xfId="0" applyFont="1" applyFill="1"/>
    <xf numFmtId="0" fontId="0" fillId="0" borderId="0" xfId="0" applyFont="1" applyFill="1" applyAlignment="1">
      <alignment horizontal="center"/>
    </xf>
    <xf numFmtId="0" fontId="3" fillId="0" borderId="4" xfId="0" applyFont="1" applyFill="1" applyBorder="1" applyAlignment="1">
      <alignment horizontal="center" wrapText="1"/>
    </xf>
    <xf numFmtId="0" fontId="7" fillId="0" borderId="15" xfId="0" applyFont="1" applyFill="1" applyBorder="1" applyAlignment="1">
      <alignment horizontal="center" vertical="center" wrapText="1"/>
    </xf>
    <xf numFmtId="0" fontId="7" fillId="0" borderId="16" xfId="0" applyFont="1" applyFill="1" applyBorder="1" applyAlignment="1">
      <alignment horizontal="center" vertical="center" wrapText="1"/>
    </xf>
    <xf numFmtId="0" fontId="11" fillId="0" borderId="16" xfId="0" applyFont="1" applyFill="1" applyBorder="1" applyAlignment="1">
      <alignment vertical="center" wrapText="1"/>
    </xf>
    <xf numFmtId="0" fontId="7" fillId="0" borderId="17" xfId="0" applyFont="1" applyFill="1" applyBorder="1" applyAlignment="1">
      <alignment horizontal="center" vertical="center" wrapText="1"/>
    </xf>
    <xf numFmtId="0" fontId="7" fillId="0" borderId="4" xfId="0" applyFont="1" applyFill="1" applyBorder="1" applyAlignment="1">
      <alignment horizontal="left" vertical="center" wrapText="1"/>
    </xf>
    <xf numFmtId="177" fontId="11" fillId="0" borderId="4" xfId="0" applyNumberFormat="1" applyFont="1" applyFill="1" applyBorder="1" applyAlignment="1">
      <alignment horizontal="center" vertical="center" wrapText="1"/>
    </xf>
    <xf numFmtId="177" fontId="7" fillId="0" borderId="4" xfId="0" applyNumberFormat="1" applyFont="1" applyFill="1" applyBorder="1" applyAlignment="1">
      <alignment horizontal="center" vertical="center" wrapText="1"/>
    </xf>
    <xf numFmtId="0" fontId="7" fillId="0" borderId="4" xfId="0" applyFont="1" applyBorder="1" applyAlignment="1">
      <alignment horizontal="left" vertical="center" wrapText="1"/>
    </xf>
    <xf numFmtId="0" fontId="7" fillId="0" borderId="20" xfId="0" applyFont="1" applyFill="1" applyBorder="1" applyAlignment="1">
      <alignment horizontal="center" vertical="center" wrapText="1"/>
    </xf>
    <xf numFmtId="0" fontId="7" fillId="0" borderId="9" xfId="0" applyFont="1" applyFill="1" applyBorder="1" applyAlignment="1">
      <alignment horizontal="left" vertical="center" wrapText="1"/>
    </xf>
    <xf numFmtId="0" fontId="7" fillId="0" borderId="9" xfId="0" applyFont="1" applyFill="1" applyBorder="1" applyAlignment="1">
      <alignment horizontal="center" vertical="center" wrapText="1"/>
    </xf>
    <xf numFmtId="177" fontId="11" fillId="0" borderId="9" xfId="0" applyNumberFormat="1" applyFont="1" applyFill="1" applyBorder="1" applyAlignment="1">
      <alignment horizontal="center" vertical="center" wrapText="1"/>
    </xf>
    <xf numFmtId="0" fontId="13" fillId="0" borderId="4" xfId="0" applyFont="1" applyFill="1" applyBorder="1" applyAlignment="1">
      <alignment horizontal="center"/>
    </xf>
    <xf numFmtId="0" fontId="13" fillId="0" borderId="4" xfId="0" applyFont="1" applyFill="1" applyBorder="1"/>
    <xf numFmtId="0" fontId="11" fillId="0" borderId="16" xfId="0" applyFont="1" applyFill="1" applyBorder="1"/>
    <xf numFmtId="0" fontId="11" fillId="0" borderId="21" xfId="0" applyFont="1" applyFill="1" applyBorder="1" applyAlignment="1">
      <alignment horizontal="center"/>
    </xf>
    <xf numFmtId="177" fontId="11" fillId="0" borderId="4" xfId="0" applyNumberFormat="1" applyFont="1" applyFill="1" applyBorder="1" applyAlignment="1">
      <alignment horizontal="center"/>
    </xf>
    <xf numFmtId="0" fontId="11" fillId="0" borderId="4" xfId="0" applyFont="1" applyFill="1" applyBorder="1" applyAlignment="1">
      <alignment horizontal="center"/>
    </xf>
    <xf numFmtId="0" fontId="14" fillId="0" borderId="4" xfId="0" applyFont="1" applyFill="1" applyBorder="1" applyAlignment="1" applyProtection="1">
      <alignment horizontal="center" vertical="center"/>
      <protection locked="0"/>
    </xf>
    <xf numFmtId="177" fontId="11" fillId="0" borderId="9" xfId="0" applyNumberFormat="1" applyFont="1" applyFill="1" applyBorder="1" applyAlignment="1">
      <alignment horizontal="center"/>
    </xf>
    <xf numFmtId="0" fontId="3" fillId="0" borderId="9" xfId="0" applyFont="1" applyBorder="1" applyAlignment="1">
      <alignment horizontal="center" wrapText="1"/>
    </xf>
    <xf numFmtId="0" fontId="7" fillId="0" borderId="26" xfId="0" applyFont="1" applyBorder="1" applyAlignment="1">
      <alignment horizontal="center" vertical="center" wrapText="1"/>
    </xf>
    <xf numFmtId="0" fontId="7" fillId="0" borderId="4" xfId="0" applyFont="1" applyBorder="1" applyAlignment="1">
      <alignment horizontal="center" vertical="center" wrapText="1"/>
    </xf>
    <xf numFmtId="0" fontId="11" fillId="0" borderId="4" xfId="0" applyFont="1" applyBorder="1" applyAlignment="1">
      <alignment horizontal="center" vertical="center" wrapText="1"/>
    </xf>
    <xf numFmtId="177" fontId="11" fillId="0" borderId="4" xfId="0" applyNumberFormat="1" applyFont="1" applyBorder="1" applyAlignment="1">
      <alignment horizontal="center" vertical="center" wrapText="1"/>
    </xf>
    <xf numFmtId="177" fontId="7" fillId="0" borderId="4" xfId="0" applyNumberFormat="1" applyFont="1" applyBorder="1" applyAlignment="1">
      <alignment horizontal="center" vertical="center" wrapText="1"/>
    </xf>
    <xf numFmtId="0" fontId="7" fillId="0" borderId="9" xfId="0" applyFont="1" applyBorder="1" applyAlignment="1">
      <alignment horizontal="left" vertical="center" wrapText="1"/>
    </xf>
    <xf numFmtId="0" fontId="7" fillId="0" borderId="9" xfId="0" applyFont="1" applyBorder="1" applyAlignment="1">
      <alignment horizontal="center" vertical="center" wrapText="1"/>
    </xf>
    <xf numFmtId="177" fontId="11" fillId="0" borderId="9" xfId="0" applyNumberFormat="1" applyFont="1" applyBorder="1" applyAlignment="1">
      <alignment horizontal="center" vertical="center" wrapText="1"/>
    </xf>
    <xf numFmtId="177" fontId="12" fillId="0" borderId="4" xfId="0" applyNumberFormat="1" applyFont="1" applyBorder="1" applyAlignment="1">
      <alignment horizontal="center" vertical="center"/>
    </xf>
    <xf numFmtId="0" fontId="11" fillId="0" borderId="4" xfId="0" applyFont="1" applyBorder="1"/>
    <xf numFmtId="0" fontId="11" fillId="0" borderId="30" xfId="0" applyFont="1" applyBorder="1" applyAlignment="1">
      <alignment horizontal="center"/>
    </xf>
    <xf numFmtId="0" fontId="17" fillId="0" borderId="4" xfId="0" applyFont="1" applyFill="1" applyBorder="1" applyAlignment="1" applyProtection="1">
      <alignment horizontal="center" vertical="center"/>
      <protection locked="0"/>
    </xf>
    <xf numFmtId="0" fontId="11" fillId="0" borderId="9" xfId="0" applyFont="1" applyBorder="1"/>
    <xf numFmtId="0" fontId="0" fillId="0" borderId="4" xfId="0" applyBorder="1" applyAlignment="1">
      <alignment horizontal="center"/>
    </xf>
    <xf numFmtId="0" fontId="18" fillId="0" borderId="0" xfId="0" applyFont="1" applyFill="1" applyAlignment="1">
      <alignment vertical="center"/>
    </xf>
    <xf numFmtId="0" fontId="18" fillId="2" borderId="0" xfId="0" applyFont="1" applyFill="1" applyAlignment="1">
      <alignment vertical="center"/>
    </xf>
    <xf numFmtId="0" fontId="19" fillId="0" borderId="0" xfId="0" applyFont="1" applyFill="1" applyAlignment="1">
      <alignment vertical="center"/>
    </xf>
    <xf numFmtId="0" fontId="18" fillId="0" borderId="0" xfId="0" applyFont="1" applyFill="1" applyAlignment="1">
      <alignment vertical="center" wrapText="1"/>
    </xf>
    <xf numFmtId="0" fontId="21" fillId="0" borderId="4" xfId="5" applyFont="1" applyFill="1" applyBorder="1" applyAlignment="1">
      <alignment horizontal="center" vertical="center" wrapText="1"/>
    </xf>
    <xf numFmtId="49" fontId="21" fillId="0" borderId="4" xfId="5" applyNumberFormat="1" applyFont="1" applyFill="1" applyBorder="1" applyAlignment="1">
      <alignment horizontal="center" vertical="center" wrapText="1"/>
    </xf>
    <xf numFmtId="49" fontId="21" fillId="0" borderId="4" xfId="5" applyNumberFormat="1" applyFont="1" applyFill="1" applyBorder="1" applyAlignment="1">
      <alignment horizontal="center" vertical="center"/>
    </xf>
    <xf numFmtId="49" fontId="21" fillId="0" borderId="18" xfId="5" applyNumberFormat="1" applyFont="1" applyFill="1" applyBorder="1" applyAlignment="1">
      <alignment horizontal="center" vertical="center" wrapText="1"/>
    </xf>
    <xf numFmtId="0" fontId="18" fillId="0" borderId="4" xfId="0" applyFont="1" applyFill="1" applyBorder="1" applyAlignment="1">
      <alignment horizontal="center" vertical="center"/>
    </xf>
    <xf numFmtId="0" fontId="21" fillId="0" borderId="4" xfId="0" applyFont="1" applyFill="1" applyBorder="1" applyAlignment="1">
      <alignment horizontal="center" vertical="center"/>
    </xf>
    <xf numFmtId="0" fontId="21" fillId="0" borderId="4" xfId="0" applyFont="1" applyFill="1" applyBorder="1" applyAlignment="1">
      <alignment vertical="center"/>
    </xf>
    <xf numFmtId="0" fontId="21" fillId="0" borderId="4" xfId="0" applyNumberFormat="1" applyFont="1" applyFill="1" applyBorder="1" applyAlignment="1">
      <alignment horizontal="center" vertical="center" wrapText="1"/>
    </xf>
    <xf numFmtId="0" fontId="21" fillId="0" borderId="4" xfId="0" applyNumberFormat="1" applyFont="1" applyFill="1" applyBorder="1" applyAlignment="1">
      <alignment horizontal="center" vertical="center"/>
    </xf>
    <xf numFmtId="49" fontId="21" fillId="0" borderId="4" xfId="0" applyNumberFormat="1" applyFont="1" applyFill="1" applyBorder="1" applyAlignment="1">
      <alignment horizontal="center" vertical="center" wrapText="1"/>
    </xf>
    <xf numFmtId="49" fontId="21" fillId="0" borderId="4" xfId="0" applyNumberFormat="1" applyFont="1" applyFill="1" applyBorder="1" applyAlignment="1">
      <alignment horizontal="center" vertical="center"/>
    </xf>
    <xf numFmtId="0" fontId="21" fillId="2" borderId="4" xfId="0" applyFont="1" applyFill="1" applyBorder="1" applyAlignment="1">
      <alignment vertical="center"/>
    </xf>
    <xf numFmtId="49" fontId="21" fillId="2" borderId="4" xfId="0" applyNumberFormat="1" applyFont="1" applyFill="1" applyBorder="1" applyAlignment="1">
      <alignment horizontal="center" vertical="center" wrapText="1"/>
    </xf>
    <xf numFmtId="0" fontId="21" fillId="2" borderId="4" xfId="0" applyNumberFormat="1" applyFont="1" applyFill="1" applyBorder="1" applyAlignment="1">
      <alignment horizontal="center" vertical="center"/>
    </xf>
    <xf numFmtId="0" fontId="21" fillId="2" borderId="4" xfId="0" applyFont="1" applyFill="1" applyBorder="1" applyAlignment="1">
      <alignment horizontal="center" vertical="center"/>
    </xf>
    <xf numFmtId="0" fontId="22" fillId="2" borderId="4" xfId="0" applyFont="1" applyFill="1" applyBorder="1" applyAlignment="1">
      <alignment vertical="center"/>
    </xf>
    <xf numFmtId="49" fontId="22" fillId="0" borderId="4" xfId="0" applyNumberFormat="1" applyFont="1" applyFill="1" applyBorder="1" applyAlignment="1">
      <alignment horizontal="center" vertical="center" wrapText="1"/>
    </xf>
    <xf numFmtId="49" fontId="22" fillId="0" borderId="4" xfId="0" applyNumberFormat="1" applyFont="1" applyFill="1" applyBorder="1" applyAlignment="1">
      <alignment horizontal="center" vertical="center"/>
    </xf>
    <xf numFmtId="0" fontId="22" fillId="0" borderId="4" xfId="0" applyFont="1" applyFill="1" applyBorder="1" applyAlignment="1">
      <alignment horizontal="center" vertical="center"/>
    </xf>
    <xf numFmtId="0" fontId="20" fillId="0" borderId="4" xfId="0" applyFont="1" applyFill="1" applyBorder="1" applyAlignment="1">
      <alignment vertical="center"/>
    </xf>
    <xf numFmtId="0" fontId="20" fillId="0" borderId="4" xfId="0" applyFont="1" applyFill="1" applyBorder="1" applyAlignment="1">
      <alignment vertical="center" wrapText="1"/>
    </xf>
    <xf numFmtId="0" fontId="21" fillId="2" borderId="4" xfId="6" applyFont="1" applyFill="1" applyBorder="1">
      <alignment vertical="center"/>
    </xf>
    <xf numFmtId="49" fontId="21" fillId="2" borderId="4" xfId="6" applyNumberFormat="1" applyFont="1" applyFill="1" applyBorder="1" applyAlignment="1">
      <alignment horizontal="center" vertical="center"/>
    </xf>
    <xf numFmtId="0" fontId="21" fillId="2" borderId="4" xfId="6" applyFont="1" applyFill="1" applyBorder="1" applyAlignment="1">
      <alignment horizontal="center" vertical="center"/>
    </xf>
    <xf numFmtId="0" fontId="23" fillId="0" borderId="4" xfId="0" applyFont="1" applyFill="1" applyBorder="1" applyAlignment="1">
      <alignment horizontal="center" vertical="center"/>
    </xf>
    <xf numFmtId="0" fontId="24" fillId="0" borderId="18" xfId="0" applyFont="1" applyFill="1" applyBorder="1" applyAlignment="1">
      <alignment vertical="center"/>
    </xf>
    <xf numFmtId="0" fontId="24" fillId="0" borderId="31" xfId="0" applyFont="1" applyFill="1" applyBorder="1" applyAlignment="1">
      <alignment vertical="center"/>
    </xf>
    <xf numFmtId="0" fontId="24" fillId="0" borderId="31" xfId="0" applyFont="1" applyFill="1" applyBorder="1" applyAlignment="1">
      <alignment vertical="center" wrapText="1"/>
    </xf>
    <xf numFmtId="0" fontId="21" fillId="0" borderId="0" xfId="0" applyFont="1" applyFill="1" applyBorder="1" applyAlignment="1">
      <alignment horizontal="center" vertical="center"/>
    </xf>
    <xf numFmtId="0" fontId="18" fillId="0" borderId="4" xfId="0" applyFont="1" applyFill="1" applyBorder="1" applyAlignment="1">
      <alignment vertical="center"/>
    </xf>
    <xf numFmtId="0" fontId="3" fillId="0" borderId="4" xfId="5" applyFont="1" applyFill="1" applyBorder="1" applyAlignment="1">
      <alignment horizontal="center" vertical="center" wrapText="1"/>
    </xf>
    <xf numFmtId="0" fontId="3" fillId="0" borderId="4" xfId="0" applyFont="1" applyFill="1" applyBorder="1" applyAlignment="1">
      <alignment vertical="center"/>
    </xf>
    <xf numFmtId="0" fontId="3" fillId="0" borderId="4" xfId="0" applyFont="1" applyFill="1" applyBorder="1" applyAlignment="1">
      <alignment vertical="center" wrapText="1"/>
    </xf>
    <xf numFmtId="0" fontId="3" fillId="0" borderId="18" xfId="0" applyFont="1" applyFill="1" applyBorder="1" applyAlignment="1">
      <alignment vertical="center"/>
    </xf>
    <xf numFmtId="0" fontId="21" fillId="0" borderId="4" xfId="0" applyFont="1" applyFill="1" applyBorder="1" applyAlignment="1">
      <alignment horizontal="left" vertical="center"/>
    </xf>
    <xf numFmtId="0" fontId="21" fillId="0" borderId="4" xfId="0" applyFont="1" applyFill="1" applyBorder="1" applyAlignment="1">
      <alignment horizontal="center" vertical="center" wrapText="1"/>
    </xf>
    <xf numFmtId="0" fontId="21" fillId="0" borderId="18" xfId="1" applyFont="1" applyFill="1" applyBorder="1" applyAlignment="1">
      <alignment horizontal="center" vertical="center"/>
    </xf>
    <xf numFmtId="0" fontId="21" fillId="0" borderId="4" xfId="1" applyFont="1" applyFill="1" applyBorder="1" applyAlignment="1">
      <alignment horizontal="center" vertical="center" wrapText="1"/>
    </xf>
    <xf numFmtId="0" fontId="21" fillId="0" borderId="4" xfId="1" applyFont="1" applyFill="1" applyBorder="1" applyAlignment="1">
      <alignment vertical="center"/>
    </xf>
    <xf numFmtId="0" fontId="21" fillId="0" borderId="4" xfId="1" applyFont="1" applyFill="1" applyBorder="1" applyAlignment="1">
      <alignment horizontal="center" vertical="center"/>
    </xf>
    <xf numFmtId="0" fontId="22" fillId="0" borderId="4" xfId="1" applyFont="1" applyFill="1" applyBorder="1" applyAlignment="1">
      <alignment vertical="center"/>
    </xf>
    <xf numFmtId="177" fontId="21" fillId="0" borderId="4" xfId="0" applyNumberFormat="1" applyFont="1" applyFill="1" applyBorder="1" applyAlignment="1">
      <alignment horizontal="center" vertical="center"/>
    </xf>
    <xf numFmtId="0" fontId="21" fillId="0" borderId="4" xfId="0" applyFont="1" applyFill="1" applyBorder="1" applyAlignment="1">
      <alignment vertical="center" wrapText="1"/>
    </xf>
    <xf numFmtId="0" fontId="21" fillId="0" borderId="4" xfId="5" applyFont="1" applyFill="1" applyBorder="1" applyAlignment="1">
      <alignment horizontal="left" vertical="center" wrapText="1"/>
    </xf>
    <xf numFmtId="177" fontId="21" fillId="2" borderId="4" xfId="0" applyNumberFormat="1" applyFont="1" applyFill="1" applyBorder="1" applyAlignment="1">
      <alignment horizontal="center" vertical="center"/>
    </xf>
    <xf numFmtId="0" fontId="21" fillId="2" borderId="4" xfId="5" applyFont="1" applyFill="1" applyBorder="1" applyAlignment="1">
      <alignment horizontal="left" vertical="center" wrapText="1"/>
    </xf>
    <xf numFmtId="177" fontId="22" fillId="0" borderId="4" xfId="0" applyNumberFormat="1" applyFont="1" applyFill="1" applyBorder="1" applyAlignment="1">
      <alignment horizontal="center" vertical="center"/>
    </xf>
    <xf numFmtId="0" fontId="25" fillId="0" borderId="4" xfId="0" applyFont="1" applyFill="1" applyBorder="1" applyAlignment="1">
      <alignment vertical="center" wrapText="1"/>
    </xf>
    <xf numFmtId="177" fontId="21" fillId="2" borderId="4" xfId="6" applyNumberFormat="1" applyFont="1" applyFill="1" applyBorder="1" applyAlignment="1">
      <alignment horizontal="center" vertical="center"/>
    </xf>
    <xf numFmtId="0" fontId="21" fillId="2" borderId="4" xfId="2" applyFont="1" applyFill="1" applyBorder="1" applyAlignment="1">
      <alignment horizontal="left" vertical="center" wrapText="1"/>
    </xf>
    <xf numFmtId="177" fontId="24" fillId="0" borderId="31" xfId="0" applyNumberFormat="1" applyFont="1" applyFill="1" applyBorder="1" applyAlignment="1">
      <alignment vertical="center"/>
    </xf>
    <xf numFmtId="0" fontId="24" fillId="0" borderId="19" xfId="0" applyFont="1" applyFill="1" applyBorder="1" applyAlignment="1">
      <alignment vertical="center" wrapText="1"/>
    </xf>
    <xf numFmtId="0" fontId="21" fillId="0" borderId="0" xfId="5" applyFont="1" applyFill="1" applyBorder="1" applyAlignment="1">
      <alignment horizontal="left" vertical="center" wrapText="1"/>
    </xf>
    <xf numFmtId="0" fontId="3" fillId="0" borderId="19" xfId="0" applyFont="1" applyFill="1" applyBorder="1" applyAlignment="1">
      <alignment vertical="center" wrapText="1"/>
    </xf>
    <xf numFmtId="0" fontId="21" fillId="0" borderId="19" xfId="1" applyFont="1" applyFill="1" applyBorder="1" applyAlignment="1">
      <alignment vertical="center" wrapText="1"/>
    </xf>
    <xf numFmtId="0" fontId="21" fillId="0" borderId="19" xfId="0" applyFont="1" applyFill="1" applyBorder="1" applyAlignment="1">
      <alignment vertical="center" wrapText="1"/>
    </xf>
    <xf numFmtId="0" fontId="21" fillId="0" borderId="18" xfId="0" applyNumberFormat="1" applyFont="1" applyFill="1" applyBorder="1" applyAlignment="1">
      <alignment horizontal="center" vertical="center"/>
    </xf>
    <xf numFmtId="0" fontId="21" fillId="0" borderId="4" xfId="3" applyFont="1" applyFill="1" applyBorder="1" applyAlignment="1">
      <alignment vertical="center"/>
    </xf>
    <xf numFmtId="0" fontId="21" fillId="0" borderId="4" xfId="3" applyFont="1" applyFill="1" applyBorder="1" applyAlignment="1">
      <alignment horizontal="center" vertical="center" wrapText="1"/>
    </xf>
    <xf numFmtId="0" fontId="22" fillId="0" borderId="4" xfId="0" applyFont="1" applyFill="1" applyBorder="1" applyAlignment="1">
      <alignment vertical="center"/>
    </xf>
    <xf numFmtId="0" fontId="22" fillId="0" borderId="4" xfId="3" applyFont="1" applyFill="1" applyBorder="1" applyAlignment="1">
      <alignment vertical="center"/>
    </xf>
    <xf numFmtId="0" fontId="21" fillId="0" borderId="16" xfId="0" applyFont="1" applyFill="1" applyBorder="1" applyAlignment="1">
      <alignment horizontal="center" vertical="center" wrapText="1"/>
    </xf>
    <xf numFmtId="0" fontId="21" fillId="0" borderId="19" xfId="4" applyFont="1" applyBorder="1" applyAlignment="1">
      <alignment vertical="center" wrapText="1"/>
    </xf>
    <xf numFmtId="0" fontId="21" fillId="0" borderId="19" xfId="0" applyFont="1" applyFill="1" applyBorder="1" applyAlignment="1">
      <alignment horizontal="center" vertical="center" wrapText="1"/>
    </xf>
    <xf numFmtId="0" fontId="21" fillId="0" borderId="19" xfId="3" applyFont="1" applyFill="1" applyBorder="1" applyAlignment="1">
      <alignment vertical="center" wrapText="1"/>
    </xf>
    <xf numFmtId="177" fontId="3" fillId="0" borderId="4" xfId="0" applyNumberFormat="1" applyFont="1" applyFill="1" applyBorder="1" applyAlignment="1">
      <alignment horizontal="center" vertical="center"/>
    </xf>
    <xf numFmtId="0" fontId="5" fillId="0" borderId="0" xfId="0" applyFont="1" applyFill="1" applyAlignment="1">
      <alignment horizontal="center"/>
    </xf>
    <xf numFmtId="0" fontId="3" fillId="0" borderId="9" xfId="0" applyFont="1" applyFill="1" applyBorder="1" applyAlignment="1">
      <alignment horizontal="center" wrapText="1"/>
    </xf>
    <xf numFmtId="0" fontId="4" fillId="0" borderId="4" xfId="0" applyFont="1" applyFill="1" applyBorder="1" applyAlignment="1">
      <alignment horizontal="center" vertical="center" wrapText="1"/>
    </xf>
    <xf numFmtId="177" fontId="7" fillId="0" borderId="4" xfId="0" applyNumberFormat="1" applyFont="1" applyFill="1" applyBorder="1" applyAlignment="1" applyProtection="1">
      <alignment horizontal="center" vertical="center" wrapText="1"/>
      <protection locked="0"/>
    </xf>
    <xf numFmtId="177" fontId="5" fillId="0" borderId="4" xfId="0" applyNumberFormat="1" applyFont="1" applyFill="1" applyBorder="1" applyAlignment="1">
      <alignment horizontal="center" vertical="center" wrapText="1"/>
    </xf>
    <xf numFmtId="0" fontId="7" fillId="0" borderId="4" xfId="0" applyNumberFormat="1" applyFont="1" applyFill="1" applyBorder="1" applyAlignment="1">
      <alignment horizontal="center" vertical="center" wrapText="1"/>
    </xf>
    <xf numFmtId="0" fontId="11" fillId="0" borderId="4" xfId="0" applyFont="1" applyFill="1" applyBorder="1" applyAlignment="1">
      <alignment vertical="center" wrapText="1"/>
    </xf>
    <xf numFmtId="0" fontId="7" fillId="0" borderId="4" xfId="0" applyFont="1" applyFill="1" applyBorder="1" applyAlignment="1">
      <alignment vertical="center" wrapText="1"/>
    </xf>
    <xf numFmtId="0" fontId="6" fillId="0" borderId="4" xfId="0" applyFont="1" applyFill="1" applyBorder="1" applyAlignment="1">
      <alignment vertical="center" wrapText="1"/>
    </xf>
    <xf numFmtId="177" fontId="26" fillId="0" borderId="4" xfId="0" applyNumberFormat="1" applyFont="1" applyFill="1" applyBorder="1" applyAlignment="1">
      <alignment horizontal="center" vertical="center" wrapText="1"/>
    </xf>
    <xf numFmtId="0" fontId="28" fillId="0" borderId="0" xfId="0" applyFont="1" applyFill="1" applyBorder="1" applyAlignment="1">
      <alignment vertical="center"/>
    </xf>
    <xf numFmtId="0" fontId="29" fillId="0" borderId="4" xfId="0" applyFont="1" applyFill="1" applyBorder="1" applyAlignment="1">
      <alignment horizontal="center" vertical="center" wrapText="1"/>
    </xf>
    <xf numFmtId="0" fontId="28" fillId="0" borderId="0" xfId="0" applyFont="1" applyFill="1" applyBorder="1" applyAlignment="1">
      <alignment vertical="center" wrapText="1"/>
    </xf>
    <xf numFmtId="0" fontId="28" fillId="0" borderId="4" xfId="0" applyFont="1" applyFill="1" applyBorder="1" applyAlignment="1">
      <alignment horizontal="center" vertical="center" wrapText="1"/>
    </xf>
    <xf numFmtId="0" fontId="28" fillId="0" borderId="4" xfId="0" applyFont="1" applyFill="1" applyBorder="1" applyAlignment="1">
      <alignment horizontal="left" vertical="center" wrapText="1"/>
    </xf>
    <xf numFmtId="176" fontId="28" fillId="0" borderId="4" xfId="0" applyNumberFormat="1" applyFont="1" applyFill="1" applyBorder="1" applyAlignment="1">
      <alignment horizontal="center" vertical="center" wrapText="1"/>
    </xf>
    <xf numFmtId="177" fontId="28" fillId="0" borderId="0" xfId="0" applyNumberFormat="1" applyFont="1" applyFill="1" applyBorder="1" applyAlignment="1">
      <alignment vertical="center" wrapText="1"/>
    </xf>
    <xf numFmtId="178" fontId="28" fillId="0" borderId="4" xfId="0" applyNumberFormat="1" applyFont="1" applyFill="1" applyBorder="1" applyAlignment="1">
      <alignment horizontal="center" vertical="center" wrapText="1"/>
    </xf>
    <xf numFmtId="0" fontId="28" fillId="0" borderId="0" xfId="0" applyNumberFormat="1" applyFont="1" applyFill="1" applyBorder="1" applyAlignment="1">
      <alignment vertical="center" wrapText="1"/>
    </xf>
    <xf numFmtId="0" fontId="30" fillId="0" borderId="0" xfId="0" applyFont="1" applyFill="1" applyBorder="1" applyAlignment="1">
      <alignment horizontal="center" vertical="center"/>
    </xf>
    <xf numFmtId="0" fontId="31" fillId="0" borderId="0" xfId="0" applyNumberFormat="1" applyFont="1" applyFill="1" applyBorder="1" applyAlignment="1">
      <alignment horizontal="justify" vertical="center" wrapText="1"/>
    </xf>
    <xf numFmtId="0" fontId="31" fillId="0" borderId="0" xfId="0" applyNumberFormat="1" applyFont="1" applyFill="1" applyBorder="1" applyAlignment="1">
      <alignment horizontal="left" vertical="center" wrapText="1"/>
    </xf>
    <xf numFmtId="0" fontId="6" fillId="0" borderId="9" xfId="0" applyFont="1" applyFill="1" applyBorder="1" applyAlignment="1">
      <alignment horizontal="left" vertical="center" wrapText="1"/>
    </xf>
    <xf numFmtId="0" fontId="6" fillId="0" borderId="4" xfId="0" applyFont="1" applyFill="1" applyBorder="1" applyAlignment="1">
      <alignment horizontal="left" vertical="center" wrapText="1"/>
    </xf>
    <xf numFmtId="0" fontId="11" fillId="0" borderId="9" xfId="0" applyFont="1" applyFill="1" applyBorder="1" applyAlignment="1">
      <alignment horizontal="center" wrapText="1"/>
    </xf>
    <xf numFmtId="0" fontId="1" fillId="0" borderId="0" xfId="0" applyFont="1" applyFill="1" applyBorder="1" applyAlignment="1">
      <alignment horizontal="center" vertical="center" wrapText="1"/>
    </xf>
    <xf numFmtId="0" fontId="28" fillId="0" borderId="18" xfId="0" applyFont="1" applyFill="1" applyBorder="1" applyAlignment="1">
      <alignment horizontal="center" vertical="center" wrapText="1"/>
    </xf>
    <xf numFmtId="0" fontId="28" fillId="0" borderId="19" xfId="0" applyFont="1" applyFill="1" applyBorder="1" applyAlignment="1">
      <alignment horizontal="center" vertical="center" wrapText="1"/>
    </xf>
    <xf numFmtId="0" fontId="18" fillId="0" borderId="0" xfId="0" applyFont="1" applyFill="1" applyBorder="1" applyAlignment="1">
      <alignment horizontal="left" vertical="center" wrapText="1"/>
    </xf>
    <xf numFmtId="0" fontId="7" fillId="0" borderId="4" xfId="0" applyFont="1" applyFill="1" applyBorder="1" applyAlignment="1">
      <alignment horizontal="left" vertical="center" wrapText="1"/>
    </xf>
    <xf numFmtId="0" fontId="27" fillId="0" borderId="4"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1" fillId="0" borderId="0" xfId="0" applyFont="1" applyFill="1" applyAlignment="1">
      <alignment horizontal="center" vertical="center" wrapText="1"/>
    </xf>
    <xf numFmtId="0" fontId="26" fillId="0" borderId="0" xfId="0" applyFont="1" applyFill="1" applyAlignment="1">
      <alignment horizontal="center" vertical="center" wrapText="1"/>
    </xf>
    <xf numFmtId="0" fontId="2" fillId="0" borderId="3"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3" fillId="0" borderId="4" xfId="0" applyFont="1" applyFill="1" applyBorder="1" applyAlignment="1">
      <alignment horizontal="center" wrapText="1"/>
    </xf>
    <xf numFmtId="0" fontId="4" fillId="0" borderId="5"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12" xfId="0" applyFont="1" applyFill="1" applyBorder="1" applyAlignment="1">
      <alignment horizontal="center" vertical="center" wrapText="1"/>
    </xf>
    <xf numFmtId="0" fontId="2" fillId="0" borderId="41" xfId="0" applyFont="1" applyFill="1" applyBorder="1" applyAlignment="1">
      <alignment horizontal="center" vertical="center" wrapText="1"/>
    </xf>
    <xf numFmtId="49" fontId="21" fillId="0" borderId="32" xfId="5" applyNumberFormat="1" applyFont="1" applyFill="1" applyBorder="1" applyAlignment="1">
      <alignment horizontal="center" vertical="center" wrapText="1"/>
    </xf>
    <xf numFmtId="49" fontId="21" fillId="0" borderId="33" xfId="5" applyNumberFormat="1" applyFont="1" applyFill="1" applyBorder="1" applyAlignment="1">
      <alignment horizontal="center" vertical="center" wrapText="1"/>
    </xf>
    <xf numFmtId="49" fontId="21" fillId="0" borderId="34" xfId="5" applyNumberFormat="1" applyFont="1" applyFill="1" applyBorder="1" applyAlignment="1">
      <alignment horizontal="center" vertical="center" wrapText="1"/>
    </xf>
    <xf numFmtId="49" fontId="21" fillId="0" borderId="36" xfId="5" applyNumberFormat="1" applyFont="1" applyFill="1" applyBorder="1" applyAlignment="1">
      <alignment horizontal="center" vertical="center" wrapText="1"/>
    </xf>
    <xf numFmtId="49" fontId="21" fillId="0" borderId="0" xfId="5" applyNumberFormat="1" applyFont="1" applyFill="1" applyAlignment="1">
      <alignment horizontal="center" vertical="center" wrapText="1"/>
    </xf>
    <xf numFmtId="49" fontId="21" fillId="0" borderId="37" xfId="5" applyNumberFormat="1" applyFont="1" applyFill="1" applyBorder="1" applyAlignment="1">
      <alignment horizontal="center" vertical="center" wrapText="1"/>
    </xf>
    <xf numFmtId="49" fontId="21" fillId="0" borderId="38" xfId="5" applyNumberFormat="1" applyFont="1" applyFill="1" applyBorder="1" applyAlignment="1">
      <alignment horizontal="center" vertical="center" wrapText="1"/>
    </xf>
    <xf numFmtId="49" fontId="21" fillId="0" borderId="39" xfId="5" applyNumberFormat="1" applyFont="1" applyFill="1" applyBorder="1" applyAlignment="1">
      <alignment horizontal="center" vertical="center" wrapText="1"/>
    </xf>
    <xf numFmtId="49" fontId="21" fillId="0" borderId="40" xfId="5" applyNumberFormat="1" applyFont="1" applyFill="1" applyBorder="1" applyAlignment="1">
      <alignment horizontal="center" vertical="center" wrapText="1"/>
    </xf>
    <xf numFmtId="177" fontId="21" fillId="0" borderId="9" xfId="0" applyNumberFormat="1" applyFont="1" applyFill="1" applyBorder="1" applyAlignment="1">
      <alignment horizontal="center" vertical="center"/>
    </xf>
    <xf numFmtId="177" fontId="21" fillId="0" borderId="35" xfId="0" applyNumberFormat="1" applyFont="1" applyFill="1" applyBorder="1" applyAlignment="1">
      <alignment horizontal="center" vertical="center"/>
    </xf>
    <xf numFmtId="177" fontId="21" fillId="0" borderId="16" xfId="0" applyNumberFormat="1" applyFont="1" applyFill="1" applyBorder="1" applyAlignment="1">
      <alignment horizontal="center" vertical="center"/>
    </xf>
    <xf numFmtId="0" fontId="21" fillId="0" borderId="9" xfId="5" applyNumberFormat="1" applyFont="1" applyFill="1" applyBorder="1" applyAlignment="1">
      <alignment horizontal="center" vertical="center" wrapText="1"/>
    </xf>
    <xf numFmtId="0" fontId="21" fillId="0" borderId="16" xfId="5" applyNumberFormat="1" applyFont="1" applyFill="1" applyBorder="1" applyAlignment="1">
      <alignment horizontal="center" vertical="center" wrapText="1"/>
    </xf>
    <xf numFmtId="0" fontId="21" fillId="0" borderId="4" xfId="0" applyFont="1" applyFill="1" applyBorder="1" applyAlignment="1">
      <alignment horizontal="center" vertical="center" wrapText="1"/>
    </xf>
    <xf numFmtId="0" fontId="21" fillId="0" borderId="19" xfId="5" applyFont="1" applyFill="1" applyBorder="1" applyAlignment="1">
      <alignment horizontal="center" vertical="center" wrapText="1"/>
    </xf>
    <xf numFmtId="49" fontId="21" fillId="0" borderId="4" xfId="5" applyNumberFormat="1" applyFont="1" applyFill="1" applyBorder="1" applyAlignment="1">
      <alignment horizontal="center" vertical="center" wrapText="1"/>
    </xf>
    <xf numFmtId="0" fontId="24" fillId="0" borderId="0" xfId="0" applyFont="1" applyFill="1" applyBorder="1" applyAlignment="1">
      <alignment horizontal="left" vertical="center" wrapText="1"/>
    </xf>
    <xf numFmtId="0" fontId="24" fillId="0" borderId="0" xfId="0" applyFont="1" applyFill="1" applyAlignment="1">
      <alignment horizontal="left" vertical="center"/>
    </xf>
    <xf numFmtId="0" fontId="18" fillId="0" borderId="0" xfId="0" applyFont="1" applyFill="1" applyAlignment="1">
      <alignment horizontal="left" vertical="center"/>
    </xf>
    <xf numFmtId="0" fontId="18" fillId="0" borderId="0" xfId="0" applyFont="1" applyFill="1" applyAlignment="1">
      <alignment horizontal="left" vertical="center" wrapText="1"/>
    </xf>
    <xf numFmtId="0" fontId="21" fillId="0" borderId="4" xfId="5" applyFont="1" applyFill="1" applyBorder="1" applyAlignment="1">
      <alignment horizontal="center" vertical="center" wrapText="1"/>
    </xf>
    <xf numFmtId="0" fontId="21" fillId="0" borderId="9" xfId="1" applyFont="1" applyFill="1" applyBorder="1" applyAlignment="1">
      <alignment horizontal="center" vertical="center"/>
    </xf>
    <xf numFmtId="0" fontId="21" fillId="0" borderId="35" xfId="1" applyFont="1" applyFill="1" applyBorder="1" applyAlignment="1">
      <alignment horizontal="center" vertical="center"/>
    </xf>
    <xf numFmtId="0" fontId="21" fillId="0" borderId="16" xfId="1" applyFont="1" applyFill="1" applyBorder="1" applyAlignment="1">
      <alignment horizontal="center" vertical="center"/>
    </xf>
    <xf numFmtId="0" fontId="21" fillId="0" borderId="9" xfId="1" applyFont="1" applyFill="1" applyBorder="1" applyAlignment="1">
      <alignment horizontal="left" vertical="center"/>
    </xf>
    <xf numFmtId="0" fontId="21" fillId="0" borderId="35" xfId="1" applyFont="1" applyFill="1" applyBorder="1" applyAlignment="1">
      <alignment horizontal="left" vertical="center"/>
    </xf>
    <xf numFmtId="0" fontId="21" fillId="0" borderId="16" xfId="1" applyFont="1" applyFill="1" applyBorder="1" applyAlignment="1">
      <alignment horizontal="left" vertical="center"/>
    </xf>
    <xf numFmtId="0" fontId="21" fillId="0" borderId="4" xfId="1" applyFont="1" applyFill="1" applyBorder="1" applyAlignment="1">
      <alignment horizontal="center" vertical="center" wrapText="1"/>
    </xf>
    <xf numFmtId="0" fontId="21" fillId="0" borderId="4" xfId="5" applyNumberFormat="1" applyFont="1" applyFill="1" applyBorder="1" applyAlignment="1">
      <alignment horizontal="center" vertical="center" wrapText="1"/>
    </xf>
    <xf numFmtId="0" fontId="21" fillId="0" borderId="18" xfId="5" applyFont="1" applyFill="1" applyBorder="1" applyAlignment="1">
      <alignment horizontal="center" vertical="center" wrapText="1"/>
    </xf>
    <xf numFmtId="0" fontId="21" fillId="0" borderId="32" xfId="1" applyFont="1" applyFill="1" applyBorder="1" applyAlignment="1">
      <alignment horizontal="center" vertical="center"/>
    </xf>
    <xf numFmtId="0" fontId="21" fillId="0" borderId="36" xfId="1" applyFont="1" applyFill="1" applyBorder="1" applyAlignment="1">
      <alignment horizontal="center" vertical="center"/>
    </xf>
    <xf numFmtId="0" fontId="21" fillId="0" borderId="38" xfId="1" applyFont="1" applyFill="1" applyBorder="1" applyAlignment="1">
      <alignment horizontal="center" vertical="center"/>
    </xf>
    <xf numFmtId="49" fontId="21" fillId="0" borderId="18" xfId="0" applyNumberFormat="1" applyFont="1" applyFill="1" applyBorder="1" applyAlignment="1">
      <alignment horizontal="center" vertical="center"/>
    </xf>
    <xf numFmtId="49" fontId="21" fillId="0" borderId="31" xfId="0" applyNumberFormat="1" applyFont="1" applyFill="1" applyBorder="1" applyAlignment="1">
      <alignment horizontal="center" vertical="center"/>
    </xf>
    <xf numFmtId="49" fontId="21" fillId="0" borderId="19" xfId="0" applyNumberFormat="1" applyFont="1" applyFill="1" applyBorder="1" applyAlignment="1">
      <alignment horizontal="center" vertical="center"/>
    </xf>
    <xf numFmtId="0" fontId="3" fillId="0" borderId="18" xfId="0" applyFont="1" applyFill="1" applyBorder="1" applyAlignment="1">
      <alignment horizontal="center" vertical="center"/>
    </xf>
    <xf numFmtId="0" fontId="3" fillId="0" borderId="31" xfId="0" applyFont="1" applyFill="1" applyBorder="1" applyAlignment="1">
      <alignment horizontal="center" vertical="center"/>
    </xf>
    <xf numFmtId="0" fontId="3" fillId="0" borderId="31" xfId="0" applyFont="1" applyFill="1" applyBorder="1" applyAlignment="1">
      <alignment horizontal="center" vertical="center" wrapText="1"/>
    </xf>
    <xf numFmtId="0" fontId="3" fillId="0" borderId="19" xfId="0" applyFont="1" applyFill="1" applyBorder="1" applyAlignment="1">
      <alignment horizontal="center" vertical="center"/>
    </xf>
    <xf numFmtId="0" fontId="20" fillId="0" borderId="4" xfId="0" applyFont="1" applyFill="1" applyBorder="1" applyAlignment="1">
      <alignment horizontal="center" vertical="center"/>
    </xf>
    <xf numFmtId="0" fontId="20" fillId="0" borderId="4" xfId="0" applyFont="1" applyFill="1" applyBorder="1" applyAlignment="1">
      <alignment horizontal="center" vertical="center" wrapText="1"/>
    </xf>
    <xf numFmtId="49" fontId="21" fillId="0" borderId="4" xfId="5" applyNumberFormat="1" applyFont="1" applyFill="1" applyBorder="1" applyAlignment="1">
      <alignment horizontal="center" vertical="center"/>
    </xf>
    <xf numFmtId="0" fontId="20" fillId="0" borderId="4" xfId="0" applyFont="1" applyFill="1" applyBorder="1" applyAlignment="1">
      <alignment horizontal="left" vertical="center"/>
    </xf>
    <xf numFmtId="0" fontId="20" fillId="0" borderId="4" xfId="0" applyFont="1" applyFill="1" applyBorder="1" applyAlignment="1">
      <alignment horizontal="left" vertical="center" wrapText="1"/>
    </xf>
    <xf numFmtId="0" fontId="7" fillId="0" borderId="4" xfId="0" applyFont="1" applyBorder="1" applyAlignment="1">
      <alignment horizontal="left" vertical="center" wrapText="1"/>
    </xf>
    <xf numFmtId="0" fontId="15" fillId="0" borderId="4" xfId="0" applyFont="1" applyBorder="1" applyAlignment="1">
      <alignment horizontal="center" vertical="center"/>
    </xf>
    <xf numFmtId="0" fontId="16" fillId="0" borderId="4" xfId="0" applyFont="1" applyBorder="1" applyAlignment="1">
      <alignment horizontal="center" vertical="center"/>
    </xf>
    <xf numFmtId="0" fontId="2" fillId="0" borderId="22"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2" xfId="0" applyFont="1" applyBorder="1" applyAlignment="1">
      <alignment horizontal="center" vertical="center" wrapText="1"/>
    </xf>
    <xf numFmtId="0" fontId="1" fillId="0" borderId="0" xfId="0" applyFont="1" applyAlignment="1">
      <alignment horizontal="center" vertical="center" wrapText="1"/>
    </xf>
    <xf numFmtId="0" fontId="2" fillId="0" borderId="24" xfId="0" applyFont="1" applyBorder="1" applyAlignment="1">
      <alignment horizontal="center" vertical="center" wrapText="1"/>
    </xf>
    <xf numFmtId="0" fontId="2" fillId="0" borderId="27" xfId="0" applyFont="1" applyBorder="1" applyAlignment="1">
      <alignment horizontal="center" vertical="center" wrapText="1"/>
    </xf>
    <xf numFmtId="0" fontId="3" fillId="0" borderId="4" xfId="0" applyFont="1" applyBorder="1" applyAlignment="1">
      <alignment horizontal="center" wrapText="1"/>
    </xf>
    <xf numFmtId="0" fontId="2" fillId="0" borderId="5"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29" xfId="0" applyFont="1" applyBorder="1" applyAlignment="1">
      <alignment horizontal="center" vertical="center" wrapText="1"/>
    </xf>
    <xf numFmtId="0" fontId="7" fillId="0" borderId="18" xfId="0" applyFont="1" applyFill="1" applyBorder="1" applyAlignment="1">
      <alignment horizontal="left" vertical="center" wrapText="1"/>
    </xf>
    <xf numFmtId="0" fontId="7" fillId="0" borderId="19" xfId="0" applyFont="1" applyFill="1" applyBorder="1" applyAlignment="1">
      <alignment horizontal="left" vertical="center" wrapText="1"/>
    </xf>
    <xf numFmtId="0" fontId="12" fillId="0" borderId="4" xfId="0" applyFont="1" applyFill="1" applyBorder="1" applyAlignment="1">
      <alignment horizontal="center"/>
    </xf>
    <xf numFmtId="0" fontId="13" fillId="0" borderId="4" xfId="0" applyFont="1" applyFill="1" applyBorder="1" applyAlignment="1">
      <alignment horizontal="center"/>
    </xf>
    <xf numFmtId="0" fontId="2" fillId="0" borderId="7" xfId="0" applyFont="1" applyFill="1" applyBorder="1" applyAlignment="1">
      <alignment horizontal="center" vertical="center" wrapText="1"/>
    </xf>
    <xf numFmtId="0" fontId="7" fillId="0" borderId="16" xfId="0" applyFont="1" applyFill="1" applyBorder="1" applyAlignment="1">
      <alignment horizontal="left" vertical="center" wrapText="1"/>
    </xf>
    <xf numFmtId="0" fontId="2" fillId="0" borderId="5"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2" fillId="0" borderId="13" xfId="0" applyFont="1" applyFill="1" applyBorder="1" applyAlignment="1">
      <alignment horizontal="center" vertical="center" wrapText="1"/>
    </xf>
    <xf numFmtId="0" fontId="2" fillId="0" borderId="14" xfId="0" applyFont="1" applyFill="1" applyBorder="1" applyAlignment="1">
      <alignment horizontal="center" vertical="center" wrapText="1"/>
    </xf>
    <xf numFmtId="0" fontId="4" fillId="0" borderId="4" xfId="0" applyFont="1" applyBorder="1" applyAlignment="1">
      <alignment horizontal="left" vertical="center" wrapText="1"/>
    </xf>
    <xf numFmtId="0" fontId="8" fillId="0" borderId="4" xfId="0" applyFont="1" applyBorder="1" applyAlignment="1">
      <alignment horizontal="center"/>
    </xf>
    <xf numFmtId="0" fontId="2" fillId="0" borderId="1"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8"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4" xfId="0" applyFont="1" applyBorder="1" applyAlignment="1">
      <alignment horizontal="center" vertical="center" wrapText="1"/>
    </xf>
  </cellXfs>
  <cellStyles count="7">
    <cellStyle name="3232" xfId="3"/>
    <cellStyle name="常规" xfId="0" builtinId="0"/>
    <cellStyle name="常规 2" xfId="4"/>
    <cellStyle name="常规 3" xfId="5"/>
    <cellStyle name="常规 3 2" xfId="2"/>
    <cellStyle name="常规 5" xfId="6"/>
    <cellStyle name="常规_凯德·风尚三期景观工程植物造价估算" xfId="1"/>
  </cellStyles>
  <dxfs count="0"/>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6893;&#29289;&#36896;&#20215;&#20272;&#3163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乔木配置表"/>
      <sheetName val="灌木地被配置表"/>
      <sheetName val="Sheet1"/>
    </sheetNames>
    <sheetDataSet>
      <sheetData sheetId="0"/>
      <sheetData sheetId="1"/>
      <sheetData sheetId="2">
        <row r="2">
          <cell r="K2" t="str">
            <v>特选斜飘丛生朴树CP</v>
          </cell>
          <cell r="L2">
            <v>2</v>
          </cell>
          <cell r="M2" t="str">
            <v>山茶SC</v>
          </cell>
          <cell r="N2">
            <v>7</v>
          </cell>
          <cell r="R2" t="str">
            <v>瓜子黄杨</v>
          </cell>
          <cell r="S2">
            <v>253</v>
          </cell>
        </row>
        <row r="3">
          <cell r="K3" t="str">
            <v>樱花PS</v>
          </cell>
          <cell r="L3">
            <v>6</v>
          </cell>
          <cell r="M3" t="str">
            <v>天堂鸟LRJ</v>
          </cell>
          <cell r="N3">
            <v>3</v>
          </cell>
          <cell r="R3" t="str">
            <v>美人蕉</v>
          </cell>
          <cell r="S3">
            <v>36</v>
          </cell>
        </row>
        <row r="4">
          <cell r="K4" t="str">
            <v>丛生桂花OF</v>
          </cell>
          <cell r="L4">
            <v>7</v>
          </cell>
          <cell r="M4" t="str">
            <v>丛生紫丁香球SO</v>
          </cell>
          <cell r="N4">
            <v>11</v>
          </cell>
          <cell r="R4" t="str">
            <v>毛鹃</v>
          </cell>
          <cell r="S4">
            <v>472</v>
          </cell>
        </row>
        <row r="5">
          <cell r="K5" t="str">
            <v>造型罗汉松PM</v>
          </cell>
          <cell r="L5">
            <v>2</v>
          </cell>
          <cell r="M5" t="str">
            <v>大叶黄杨球DHY</v>
          </cell>
          <cell r="N5">
            <v>12</v>
          </cell>
          <cell r="R5" t="str">
            <v>银边黄杨</v>
          </cell>
          <cell r="S5">
            <v>67</v>
          </cell>
        </row>
        <row r="6">
          <cell r="K6" t="str">
            <v>腊梅CL</v>
          </cell>
          <cell r="L6">
            <v>3</v>
          </cell>
          <cell r="M6" t="str">
            <v>海桐球HT</v>
          </cell>
          <cell r="N6">
            <v>23</v>
          </cell>
          <cell r="R6" t="str">
            <v>花镜</v>
          </cell>
          <cell r="S6">
            <v>169</v>
          </cell>
        </row>
        <row r="7">
          <cell r="K7" t="str">
            <v>八棱海棠MBP</v>
          </cell>
          <cell r="L7">
            <v>2</v>
          </cell>
          <cell r="M7" t="str">
            <v>红叶石楠球HS</v>
          </cell>
          <cell r="N7">
            <v>27</v>
          </cell>
          <cell r="R7" t="str">
            <v>红叶石楠A</v>
          </cell>
          <cell r="S7">
            <v>150</v>
          </cell>
        </row>
        <row r="8">
          <cell r="K8" t="str">
            <v>低分枝红叶李PE</v>
          </cell>
          <cell r="L8">
            <v>2</v>
          </cell>
          <cell r="M8" t="str">
            <v>紫叶小檗球HJ</v>
          </cell>
          <cell r="N8">
            <v>17</v>
          </cell>
          <cell r="R8" t="str">
            <v>紫叶小檗</v>
          </cell>
          <cell r="S8">
            <v>108</v>
          </cell>
        </row>
        <row r="9">
          <cell r="K9" t="str">
            <v>丛生乌桕SR</v>
          </cell>
          <cell r="L9">
            <v>3</v>
          </cell>
          <cell r="M9" t="str">
            <v>金叶女贞球JY</v>
          </cell>
          <cell r="N9">
            <v>16</v>
          </cell>
          <cell r="R9" t="str">
            <v>红叶石楠B</v>
          </cell>
          <cell r="S9">
            <v>154</v>
          </cell>
        </row>
        <row r="10">
          <cell r="K10" t="str">
            <v>丛生朴树CP-A</v>
          </cell>
          <cell r="L10">
            <v>1</v>
          </cell>
          <cell r="M10" t="str">
            <v>龟甲冬青球LC</v>
          </cell>
          <cell r="N10">
            <v>7</v>
          </cell>
          <cell r="R10" t="str">
            <v>金森女贞</v>
          </cell>
          <cell r="S10">
            <v>181</v>
          </cell>
        </row>
        <row r="11">
          <cell r="K11" t="str">
            <v>丛生朴树CP-B</v>
          </cell>
          <cell r="L11">
            <v>4</v>
          </cell>
          <cell r="R11" t="str">
            <v>大叶黄杨</v>
          </cell>
          <cell r="S11">
            <v>151</v>
          </cell>
        </row>
        <row r="12">
          <cell r="K12" t="str">
            <v>丛生紫薇LI</v>
          </cell>
          <cell r="L12">
            <v>6</v>
          </cell>
          <cell r="R12" t="str">
            <v>亮晶女贞</v>
          </cell>
          <cell r="S12">
            <v>147</v>
          </cell>
        </row>
        <row r="13">
          <cell r="K13" t="str">
            <v>丛生鸡爪槭AU</v>
          </cell>
          <cell r="L13">
            <v>1</v>
          </cell>
          <cell r="R13" t="str">
            <v>浅粉色时令花卉</v>
          </cell>
          <cell r="S13">
            <v>60</v>
          </cell>
        </row>
        <row r="14">
          <cell r="K14" t="str">
            <v>乌桕SR</v>
          </cell>
          <cell r="L14">
            <v>1</v>
          </cell>
          <cell r="R14" t="str">
            <v>北海道黄杨高绿篱</v>
          </cell>
          <cell r="S14">
            <v>66</v>
          </cell>
        </row>
        <row r="15">
          <cell r="K15" t="str">
            <v>大叶女贞LA-A</v>
          </cell>
          <cell r="L15">
            <v>30</v>
          </cell>
          <cell r="R15" t="str">
            <v>山茶</v>
          </cell>
          <cell r="S15">
            <v>64</v>
          </cell>
        </row>
        <row r="16">
          <cell r="K16" t="str">
            <v>大叶女贞LA-B</v>
          </cell>
          <cell r="L16">
            <v>9</v>
          </cell>
          <cell r="R16" t="str">
            <v>细叶芒</v>
          </cell>
          <cell r="S16">
            <v>24</v>
          </cell>
        </row>
        <row r="17">
          <cell r="K17" t="str">
            <v>低分枝元宝枫AB</v>
          </cell>
          <cell r="L17">
            <v>3</v>
          </cell>
          <cell r="R17" t="str">
            <v>结香</v>
          </cell>
          <cell r="S17">
            <v>30</v>
          </cell>
        </row>
        <row r="18">
          <cell r="K18" t="str">
            <v>刚竹</v>
          </cell>
          <cell r="L18">
            <v>83</v>
          </cell>
          <cell r="R18" t="str">
            <v>木贼</v>
          </cell>
          <cell r="S18">
            <v>10</v>
          </cell>
        </row>
        <row r="19">
          <cell r="K19" t="str">
            <v>国槐SL-A</v>
          </cell>
          <cell r="L19">
            <v>4</v>
          </cell>
          <cell r="R19" t="str">
            <v>绣球</v>
          </cell>
          <cell r="S19">
            <v>29</v>
          </cell>
        </row>
        <row r="20">
          <cell r="K20" t="str">
            <v>国槐SL-B</v>
          </cell>
          <cell r="L20">
            <v>18</v>
          </cell>
        </row>
        <row r="21">
          <cell r="K21" t="str">
            <v>榆树UR</v>
          </cell>
          <cell r="L21">
            <v>2</v>
          </cell>
        </row>
        <row r="22">
          <cell r="K22" t="str">
            <v>山杏AS-L-A</v>
          </cell>
          <cell r="L22">
            <v>6</v>
          </cell>
        </row>
        <row r="23">
          <cell r="K23" t="str">
            <v>山杏AS-L-B</v>
          </cell>
          <cell r="L23">
            <v>6</v>
          </cell>
        </row>
        <row r="24">
          <cell r="K24" t="str">
            <v>特选斜飘山杏AS-L</v>
          </cell>
          <cell r="L24">
            <v>1</v>
          </cell>
        </row>
        <row r="25">
          <cell r="K25" t="str">
            <v>朴树CP</v>
          </cell>
          <cell r="L25">
            <v>2</v>
          </cell>
        </row>
        <row r="26">
          <cell r="K26" t="str">
            <v>低分枝朴树CP</v>
          </cell>
          <cell r="L26">
            <v>1</v>
          </cell>
        </row>
        <row r="27">
          <cell r="K27" t="str">
            <v>桂花OF-A</v>
          </cell>
          <cell r="L27">
            <v>2</v>
          </cell>
        </row>
        <row r="28">
          <cell r="K28" t="str">
            <v>桂花OF-B</v>
          </cell>
          <cell r="L28">
            <v>3</v>
          </cell>
        </row>
        <row r="29">
          <cell r="K29" t="str">
            <v>桂花OF-C</v>
          </cell>
          <cell r="L29">
            <v>4</v>
          </cell>
        </row>
        <row r="30">
          <cell r="K30" t="str">
            <v>碧桃PP</v>
          </cell>
          <cell r="L30">
            <v>3</v>
          </cell>
        </row>
        <row r="31">
          <cell r="K31" t="str">
            <v>特选弯杆朴树CP</v>
          </cell>
          <cell r="L31">
            <v>1</v>
          </cell>
        </row>
        <row r="32">
          <cell r="K32" t="str">
            <v>红叶李PE-A</v>
          </cell>
          <cell r="L32">
            <v>2</v>
          </cell>
        </row>
        <row r="33">
          <cell r="K33" t="str">
            <v>红叶李PE-B</v>
          </cell>
          <cell r="L33">
            <v>7</v>
          </cell>
        </row>
        <row r="34">
          <cell r="K34" t="str">
            <v>丛生石楠HS</v>
          </cell>
          <cell r="L34">
            <v>9</v>
          </cell>
        </row>
        <row r="35">
          <cell r="K35" t="str">
            <v>红枫AT</v>
          </cell>
          <cell r="L35">
            <v>3</v>
          </cell>
        </row>
        <row r="36">
          <cell r="K36" t="str">
            <v>红梅PM</v>
          </cell>
          <cell r="L36">
            <v>4</v>
          </cell>
        </row>
        <row r="37">
          <cell r="K37" t="str">
            <v>绚丽海棠MR</v>
          </cell>
          <cell r="L37">
            <v>6</v>
          </cell>
        </row>
        <row r="38">
          <cell r="K38" t="str">
            <v>特选羽毛枫AP</v>
          </cell>
          <cell r="L38">
            <v>1</v>
          </cell>
        </row>
        <row r="39">
          <cell r="K39" t="str">
            <v>造型油松PT</v>
          </cell>
          <cell r="L39">
            <v>2</v>
          </cell>
        </row>
        <row r="40">
          <cell r="K40" t="str">
            <v>造型黑松PP</v>
          </cell>
          <cell r="L40">
            <v>1</v>
          </cell>
        </row>
        <row r="41">
          <cell r="K41" t="str">
            <v>银杏GB</v>
          </cell>
          <cell r="L41">
            <v>6</v>
          </cell>
        </row>
        <row r="42">
          <cell r="K42" t="str">
            <v>鸡爪槭AU-A</v>
          </cell>
          <cell r="L42">
            <v>1</v>
          </cell>
        </row>
        <row r="43">
          <cell r="K43" t="str">
            <v>鸡爪槭AU-B</v>
          </cell>
          <cell r="L43">
            <v>2</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8497B"/>
      </a:dk2>
      <a:lt2>
        <a:srgbClr val="EFEFE7"/>
      </a:lt2>
      <a:accent1>
        <a:srgbClr val="4A82BD"/>
      </a:accent1>
      <a:accent2>
        <a:srgbClr val="C6514A"/>
      </a:accent2>
      <a:accent3>
        <a:srgbClr val="9CBA5A"/>
      </a:accent3>
      <a:accent4>
        <a:srgbClr val="8465A5"/>
      </a:accent4>
      <a:accent5>
        <a:srgbClr val="4AAEC6"/>
      </a:accent5>
      <a:accent6>
        <a:srgbClr val="F79642"/>
      </a:accent6>
      <a:hlink>
        <a:srgbClr val="180CBD"/>
      </a:hlink>
      <a:folHlink>
        <a:srgbClr val="63009C"/>
      </a:folHlink>
    </a:clrScheme>
    <a:fontScheme name="Office">
      <a:majorFont>
        <a:latin typeface="Cambria"/>
        <a:ea typeface=""/>
        <a:cs typeface=""/>
        <a:font script="Jpan" typeface="ＭＳ Ｐゴシック"/>
        <a:font script="Hang" typeface="맑은 고딕"/>
        <a:font script="Hans" typeface="宋体"/>
        <a:font script="Hant" typeface="微軟正黑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minorFont>
    </a:fontScheme>
    <a:fmtScheme name="Office">
      <a:fillStyleLst>
        <a:solidFill>
          <a:schemeClr val="phClr"/>
        </a:solidFill>
        <a:gradFill rotWithShape="1">
          <a:gsLst>
            <a:gs pos="0">
              <a:schemeClr val="phClr">
                <a:tint val="50000"/>
                <a:shade val="98000"/>
                <a:satMod val="300000"/>
              </a:schemeClr>
            </a:gs>
            <a:gs pos="25000">
              <a:schemeClr val="phClr">
                <a:tint val="37000"/>
                <a:shade val="98000"/>
                <a:satMod val="300000"/>
              </a:schemeClr>
            </a:gs>
            <a:gs pos="100000">
              <a:schemeClr val="phClr">
                <a:tint val="5000"/>
                <a:satMod val="350000"/>
              </a:schemeClr>
            </a:gs>
          </a:gsLst>
          <a:lin ang="16200000" scaled="1"/>
        </a:gradFill>
        <a:gradFill rotWithShape="1">
          <a:gsLst>
            <a:gs pos="0">
              <a:schemeClr val="phClr">
                <a:shade val="75000"/>
                <a:satMod val="160000"/>
              </a:schemeClr>
            </a:gs>
            <a:gs pos="62000">
              <a:schemeClr val="phClr">
                <a:satMod val="125000"/>
              </a:schemeClr>
            </a:gs>
            <a:gs pos="100000">
              <a:schemeClr val="phClr">
                <a:tint val="80000"/>
                <a:satMod val="140000"/>
              </a:schemeClr>
            </a:gs>
          </a:gsLst>
          <a:lin ang="16200000" scaled="0"/>
        </a:gradFill>
      </a:fillStyleLst>
      <a:lnStyleLst>
        <a:ln w="6350" cap="rnd" cmpd="sng" algn="ctr">
          <a:solidFill>
            <a:schemeClr val="phClr"/>
          </a:solidFill>
          <a:prstDash val="solid"/>
        </a:ln>
        <a:ln w="25400" cap="rnd" cmpd="sng" algn="ctr">
          <a:solidFill>
            <a:schemeClr val="phClr"/>
          </a:solidFill>
          <a:prstDash val="solid"/>
        </a:ln>
        <a:ln w="34925" cap="rnd" cmpd="sng" algn="ctr">
          <a:solidFill>
            <a:schemeClr val="phClr"/>
          </a:solidFill>
          <a:prstDash val="solid"/>
        </a:ln>
      </a:lnStyleLst>
      <a:effectStyleLst>
        <a:effectStyle>
          <a:effectLst>
            <a:outerShdw blurRad="63500" dist="25400" dir="5400000">
              <a:srgbClr val="000000">
                <a:alpha val="43137"/>
              </a:srgbClr>
            </a:outerShdw>
          </a:effectLst>
        </a:effectStyle>
        <a:effectStyle>
          <a:effectLst>
            <a:outerShdw blurRad="50800" dist="38100" dir="5400000">
              <a:srgbClr val="000000">
                <a:alpha val="45882"/>
              </a:srgbClr>
            </a:outerShdw>
          </a:effectLst>
          <a:scene3d>
            <a:camera prst="orthographicFront" fov="0">
              <a:rot lat="0" lon="0" rev="0"/>
            </a:camera>
            <a:lightRig rig="contrasting" dir="t">
              <a:rot lat="0" lon="0" rev="16500000"/>
            </a:lightRig>
          </a:scene3d>
          <a:sp3d contourW="12700" prstMaterial="powder">
            <a:bevelT h="50800"/>
            <a:contourClr>
              <a:schemeClr val="phClr"/>
            </a:contourClr>
          </a:sp3d>
        </a:effectStyle>
        <a:effectStyle>
          <a:effectLst>
            <a:reflection blurRad="12700" stA="25000" endPos="28000" dist="38100" dir="5400000" sy="-100000"/>
          </a:effectLst>
          <a:scene3d>
            <a:camera prst="orthographicFront" fov="0">
              <a:rot lat="0" lon="0" rev="0"/>
            </a:camera>
            <a:lightRig rig="threePt" dir="t">
              <a:rot lat="0" lon="0" rev="0"/>
            </a:lightRig>
          </a:scene3d>
          <a:sp3d>
            <a:bevelT w="139700" h="38100"/>
            <a:contourClr>
              <a:schemeClr val="phClr"/>
            </a:contourClr>
          </a:sp3d>
        </a:effectStyle>
      </a:effectStyleLst>
      <a:bgFillStyleLst>
        <a:solidFill>
          <a:schemeClr val="phClr"/>
        </a:solidFill>
        <a:gradFill rotWithShape="1">
          <a:gsLst>
            <a:gs pos="0">
              <a:schemeClr val="phClr">
                <a:shade val="75000"/>
                <a:satMod val="250000"/>
              </a:schemeClr>
            </a:gs>
            <a:gs pos="20000">
              <a:schemeClr val="phClr">
                <a:shade val="85000"/>
                <a:satMod val="175000"/>
              </a:schemeClr>
            </a:gs>
            <a:gs pos="100000">
              <a:schemeClr val="phClr">
                <a:tint val="5000"/>
                <a:satMod val="350000"/>
              </a:schemeClr>
            </a:gs>
          </a:gsLst>
          <a:lin ang="16200000" scaled="1"/>
        </a:gradFill>
        <a:gradFill rotWithShape="1">
          <a:gsLst>
            <a:gs pos="0">
              <a:schemeClr val="phClr">
                <a:shade val="50000"/>
                <a:satMod val="145000"/>
              </a:schemeClr>
            </a:gs>
            <a:gs pos="30000">
              <a:schemeClr val="phClr">
                <a:shade val="65000"/>
                <a:satMod val="155000"/>
              </a:schemeClr>
            </a:gs>
            <a:gs pos="100000">
              <a:schemeClr val="phClr">
                <a:tint val="60000"/>
                <a:satMod val="170000"/>
              </a:schemeClr>
            </a:gs>
          </a:gsLst>
          <a:lin ang="16200000" scaled="1"/>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hyperlink" Target="mailto:1.2&#21402;20x20&#38208;&#38156;&#26041;&#31649;@50&#65292;&#38754;&#39280;&#28145;&#21654;&#21857;&#33394;&#37329;&#23646;&#27679;&#30899;&#28422;&#21943;&#30722;&#38754;2.&#20854;&#20182;&#28385;&#36275;&#35268;&#33539;&#21644;&#22270;&#32440;&#35774;&#35745;&#35201;&#27714;"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election activeCell="A18" sqref="A18"/>
    </sheetView>
  </sheetViews>
  <sheetFormatPr defaultColWidth="10" defaultRowHeight="14.25"/>
  <cols>
    <col min="1" max="1" width="96.7109375" style="136" customWidth="1"/>
    <col min="2" max="32" width="10.28515625" style="136"/>
    <col min="33" max="16384" width="10" style="136"/>
  </cols>
  <sheetData>
    <row r="1" spans="1:1" ht="20.25">
      <c r="A1" s="145" t="s">
        <v>0</v>
      </c>
    </row>
    <row r="2" spans="1:1" s="144" customFormat="1" ht="36" customHeight="1">
      <c r="A2" s="146" t="s">
        <v>1</v>
      </c>
    </row>
    <row r="3" spans="1:1" s="144" customFormat="1" ht="47.1" customHeight="1">
      <c r="A3" s="146" t="s">
        <v>2</v>
      </c>
    </row>
    <row r="4" spans="1:1" s="144" customFormat="1" ht="54.95" customHeight="1">
      <c r="A4" s="146" t="s">
        <v>3</v>
      </c>
    </row>
    <row r="5" spans="1:1" s="144" customFormat="1" ht="39" customHeight="1">
      <c r="A5" s="146" t="s">
        <v>4</v>
      </c>
    </row>
    <row r="6" spans="1:1" s="144" customFormat="1" ht="68.099999999999994" customHeight="1">
      <c r="A6" s="146" t="s">
        <v>5</v>
      </c>
    </row>
    <row r="7" spans="1:1" s="144" customFormat="1" ht="42" customHeight="1">
      <c r="A7" s="146" t="s">
        <v>6</v>
      </c>
    </row>
    <row r="8" spans="1:1" s="144" customFormat="1" ht="51" customHeight="1">
      <c r="A8" s="147" t="s">
        <v>7</v>
      </c>
    </row>
    <row r="9" spans="1:1" s="144" customFormat="1" ht="24.95" customHeight="1">
      <c r="A9" s="147" t="s">
        <v>8</v>
      </c>
    </row>
    <row r="10" spans="1:1" ht="21" customHeight="1">
      <c r="A10" s="147" t="s">
        <v>9</v>
      </c>
    </row>
  </sheetData>
  <phoneticPr fontId="35" type="noConversion"/>
  <pageMargins left="0.75" right="0.75" top="1" bottom="1" header="0.5" footer="0.5"/>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9"/>
  <sheetViews>
    <sheetView view="pageBreakPreview" zoomScaleSheetLayoutView="100" workbookViewId="0">
      <selection activeCell="D8" sqref="D8"/>
    </sheetView>
  </sheetViews>
  <sheetFormatPr defaultColWidth="10.28515625" defaultRowHeight="14.25"/>
  <cols>
    <col min="1" max="1" width="8" style="136" customWidth="1"/>
    <col min="2" max="2" width="29.28515625" style="136" customWidth="1"/>
    <col min="3" max="3" width="20.85546875" style="136" customWidth="1"/>
    <col min="4" max="4" width="34.85546875" style="136" customWidth="1"/>
    <col min="5" max="5" width="14.5703125" style="136"/>
    <col min="6" max="6" width="14.42578125" style="136"/>
    <col min="7" max="7" width="10.28515625" style="136"/>
    <col min="8" max="8" width="10.7109375" style="136"/>
    <col min="9" max="16384" width="10.28515625" style="136"/>
  </cols>
  <sheetData>
    <row r="1" spans="1:11" ht="48.75" customHeight="1">
      <c r="A1" s="151" t="s">
        <v>10</v>
      </c>
      <c r="B1" s="151"/>
      <c r="C1" s="151"/>
      <c r="D1" s="151"/>
    </row>
    <row r="2" spans="1:11" ht="38.25" customHeight="1">
      <c r="A2" s="137" t="s">
        <v>11</v>
      </c>
      <c r="B2" s="137" t="s">
        <v>12</v>
      </c>
      <c r="C2" s="137" t="s">
        <v>13</v>
      </c>
      <c r="D2" s="137" t="s">
        <v>14</v>
      </c>
      <c r="E2" s="138"/>
    </row>
    <row r="3" spans="1:11" ht="33.75" customHeight="1">
      <c r="A3" s="139">
        <v>1</v>
      </c>
      <c r="B3" s="140" t="s">
        <v>15</v>
      </c>
      <c r="C3" s="141">
        <f>硬质景观及成品摆件!H466</f>
        <v>2532985.1007481655</v>
      </c>
      <c r="D3" s="139" t="s">
        <v>16</v>
      </c>
      <c r="E3" s="142"/>
    </row>
    <row r="4" spans="1:11" ht="33.75" customHeight="1">
      <c r="A4" s="139">
        <v>2</v>
      </c>
      <c r="B4" s="140" t="s">
        <v>17</v>
      </c>
      <c r="C4" s="141">
        <f>绿化苗木!J93</f>
        <v>1830100.8967699991</v>
      </c>
      <c r="D4" s="139" t="s">
        <v>16</v>
      </c>
      <c r="E4" s="142"/>
    </row>
    <row r="5" spans="1:11" ht="32.25" customHeight="1">
      <c r="A5" s="139">
        <v>3</v>
      </c>
      <c r="B5" s="140" t="s">
        <v>18</v>
      </c>
      <c r="C5" s="141">
        <f>给排水!H26</f>
        <v>120718.40203195249</v>
      </c>
      <c r="D5" s="139" t="s">
        <v>16</v>
      </c>
      <c r="E5" s="142"/>
    </row>
    <row r="6" spans="1:11" ht="32.25" customHeight="1">
      <c r="A6" s="139">
        <v>4</v>
      </c>
      <c r="B6" s="140" t="s">
        <v>19</v>
      </c>
      <c r="C6" s="141">
        <f>景观示范区给排水!H62</f>
        <v>144135.21941540996</v>
      </c>
      <c r="D6" s="139" t="s">
        <v>16</v>
      </c>
      <c r="E6" s="142"/>
      <c r="K6" s="136" t="s">
        <v>9</v>
      </c>
    </row>
    <row r="7" spans="1:11" ht="32.25" customHeight="1">
      <c r="A7" s="139">
        <v>5</v>
      </c>
      <c r="B7" s="140" t="s">
        <v>20</v>
      </c>
      <c r="C7" s="141">
        <f>景观示范区电气!H56</f>
        <v>372060.4197129099</v>
      </c>
      <c r="D7" s="139" t="s">
        <v>16</v>
      </c>
      <c r="E7" s="142"/>
    </row>
    <row r="8" spans="1:11" ht="31.5" customHeight="1">
      <c r="A8" s="152" t="s">
        <v>21</v>
      </c>
      <c r="B8" s="153"/>
      <c r="C8" s="143">
        <f>SUM(C3:C7)</f>
        <v>5000000.0386784365</v>
      </c>
      <c r="D8" s="139"/>
      <c r="E8" s="138"/>
    </row>
    <row r="9" spans="1:11">
      <c r="A9" s="154"/>
      <c r="B9" s="154"/>
      <c r="C9" s="154"/>
      <c r="D9" s="154"/>
    </row>
  </sheetData>
  <mergeCells count="3">
    <mergeCell ref="A1:D1"/>
    <mergeCell ref="A8:B8"/>
    <mergeCell ref="A9:D9"/>
  </mergeCells>
  <phoneticPr fontId="35" type="noConversion"/>
  <pageMargins left="0.75" right="0.75" top="1" bottom="1" header="0.5" footer="0.5"/>
  <pageSetup paperSize="9" scale="94"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466"/>
  <sheetViews>
    <sheetView workbookViewId="0">
      <pane ySplit="4" topLeftCell="A365" activePane="bottomLeft" state="frozen"/>
      <selection pane="bottomLeft" activeCell="G365" sqref="G365"/>
    </sheetView>
  </sheetViews>
  <sheetFormatPr defaultColWidth="9.140625" defaultRowHeight="12.75"/>
  <cols>
    <col min="1" max="1" width="4.85546875" style="18" customWidth="1"/>
    <col min="2" max="2" width="13" style="18" customWidth="1"/>
    <col min="3" max="3" width="33.7109375" style="18" customWidth="1"/>
    <col min="4" max="4" width="5.5703125" style="18" customWidth="1"/>
    <col min="5" max="6" width="9.7109375" style="18" customWidth="1"/>
    <col min="7" max="7" width="18.28515625" style="18" customWidth="1"/>
    <col min="8" max="8" width="14.7109375" style="126" customWidth="1"/>
    <col min="9" max="9" width="9.85546875" style="18" customWidth="1"/>
    <col min="10" max="10" width="13.28515625" style="18" customWidth="1"/>
    <col min="11" max="16384" width="9.140625" style="18"/>
  </cols>
  <sheetData>
    <row r="1" spans="1:10" ht="30" customHeight="1">
      <c r="A1" s="159" t="s">
        <v>22</v>
      </c>
      <c r="B1" s="159"/>
      <c r="C1" s="159"/>
      <c r="D1" s="159"/>
      <c r="E1" s="159"/>
      <c r="F1" s="159"/>
      <c r="G1" s="159"/>
      <c r="H1" s="160"/>
      <c r="I1" s="159"/>
      <c r="J1" s="159"/>
    </row>
    <row r="2" spans="1:10" ht="14.25" customHeight="1">
      <c r="A2" s="157" t="s">
        <v>11</v>
      </c>
      <c r="B2" s="158" t="s">
        <v>23</v>
      </c>
      <c r="C2" s="158" t="s">
        <v>24</v>
      </c>
      <c r="D2" s="158" t="s">
        <v>25</v>
      </c>
      <c r="E2" s="158" t="s">
        <v>26</v>
      </c>
      <c r="F2" s="158" t="s">
        <v>27</v>
      </c>
      <c r="G2" s="161"/>
      <c r="H2" s="162"/>
      <c r="I2" s="161"/>
      <c r="J2" s="163"/>
    </row>
    <row r="3" spans="1:10" ht="15.6" customHeight="1">
      <c r="A3" s="157"/>
      <c r="B3" s="158"/>
      <c r="C3" s="158"/>
      <c r="D3" s="158"/>
      <c r="E3" s="158"/>
      <c r="F3" s="164" t="s">
        <v>28</v>
      </c>
      <c r="G3" s="164"/>
      <c r="H3" s="165" t="s">
        <v>29</v>
      </c>
      <c r="I3" s="166" t="s">
        <v>30</v>
      </c>
      <c r="J3" s="167" t="s">
        <v>31</v>
      </c>
    </row>
    <row r="4" spans="1:10" ht="15.6" customHeight="1">
      <c r="A4" s="157"/>
      <c r="B4" s="158"/>
      <c r="C4" s="158"/>
      <c r="D4" s="158"/>
      <c r="E4" s="158"/>
      <c r="F4" s="127"/>
      <c r="G4" s="127" t="s">
        <v>32</v>
      </c>
      <c r="H4" s="165"/>
      <c r="I4" s="166"/>
      <c r="J4" s="168"/>
    </row>
    <row r="5" spans="1:10" ht="22.7" customHeight="1">
      <c r="A5" s="10"/>
      <c r="B5" s="155" t="s">
        <v>33</v>
      </c>
      <c r="C5" s="155"/>
      <c r="D5" s="10"/>
      <c r="E5" s="10"/>
      <c r="F5" s="10"/>
      <c r="G5" s="10"/>
      <c r="H5" s="128"/>
      <c r="I5" s="10"/>
      <c r="J5" s="132"/>
    </row>
    <row r="6" spans="1:10" ht="57" customHeight="1">
      <c r="A6" s="10" t="s">
        <v>34</v>
      </c>
      <c r="B6" s="25" t="s">
        <v>35</v>
      </c>
      <c r="C6" s="25" t="s">
        <v>36</v>
      </c>
      <c r="D6" s="10" t="s">
        <v>37</v>
      </c>
      <c r="E6" s="10" t="s">
        <v>38</v>
      </c>
      <c r="F6" s="27">
        <v>16.350000000000001</v>
      </c>
      <c r="G6" s="129"/>
      <c r="H6" s="130">
        <f>E6*F6</f>
        <v>164.80800000000002</v>
      </c>
      <c r="I6" s="132"/>
      <c r="J6" s="132"/>
    </row>
    <row r="7" spans="1:10" ht="75.2" customHeight="1">
      <c r="A7" s="10" t="s">
        <v>39</v>
      </c>
      <c r="B7" s="25" t="s">
        <v>40</v>
      </c>
      <c r="C7" s="25" t="s">
        <v>41</v>
      </c>
      <c r="D7" s="10" t="s">
        <v>37</v>
      </c>
      <c r="E7" s="10" t="s">
        <v>42</v>
      </c>
      <c r="F7" s="27">
        <v>16.350000000000001</v>
      </c>
      <c r="G7" s="131"/>
      <c r="H7" s="130">
        <f t="shared" ref="H7:H70" si="0">E7*F7</f>
        <v>120.33600000000001</v>
      </c>
      <c r="I7" s="132"/>
      <c r="J7" s="132"/>
    </row>
    <row r="8" spans="1:10" ht="23.85" customHeight="1">
      <c r="A8" s="10" t="s">
        <v>43</v>
      </c>
      <c r="B8" s="25" t="s">
        <v>44</v>
      </c>
      <c r="C8" s="25" t="s">
        <v>45</v>
      </c>
      <c r="D8" s="10" t="s">
        <v>46</v>
      </c>
      <c r="E8" s="10" t="s">
        <v>47</v>
      </c>
      <c r="F8" s="27">
        <v>5.45</v>
      </c>
      <c r="G8" s="131"/>
      <c r="H8" s="130">
        <f t="shared" si="0"/>
        <v>23.870999999999999</v>
      </c>
      <c r="I8" s="132"/>
      <c r="J8" s="132"/>
    </row>
    <row r="9" spans="1:10" ht="33" customHeight="1">
      <c r="A9" s="10" t="s">
        <v>48</v>
      </c>
      <c r="B9" s="25" t="s">
        <v>49</v>
      </c>
      <c r="C9" s="25" t="s">
        <v>50</v>
      </c>
      <c r="D9" s="10" t="s">
        <v>37</v>
      </c>
      <c r="E9" s="10" t="s">
        <v>51</v>
      </c>
      <c r="F9" s="27">
        <v>267.05</v>
      </c>
      <c r="G9" s="129">
        <v>145</v>
      </c>
      <c r="H9" s="130">
        <f t="shared" si="0"/>
        <v>176.25300000000001</v>
      </c>
      <c r="I9" s="132"/>
      <c r="J9" s="132"/>
    </row>
    <row r="10" spans="1:10" ht="51.4" customHeight="1">
      <c r="A10" s="10" t="s">
        <v>52</v>
      </c>
      <c r="B10" s="25" t="s">
        <v>53</v>
      </c>
      <c r="C10" s="25" t="s">
        <v>54</v>
      </c>
      <c r="D10" s="10" t="s">
        <v>37</v>
      </c>
      <c r="E10" s="10" t="s">
        <v>55</v>
      </c>
      <c r="F10" s="27">
        <v>681.25</v>
      </c>
      <c r="G10" s="129">
        <v>475</v>
      </c>
      <c r="H10" s="130">
        <f t="shared" si="0"/>
        <v>299.75</v>
      </c>
      <c r="I10" s="133"/>
      <c r="J10" s="132"/>
    </row>
    <row r="11" spans="1:10" ht="51.4" customHeight="1">
      <c r="A11" s="10" t="s">
        <v>56</v>
      </c>
      <c r="B11" s="25" t="s">
        <v>57</v>
      </c>
      <c r="C11" s="25" t="s">
        <v>58</v>
      </c>
      <c r="D11" s="10" t="s">
        <v>37</v>
      </c>
      <c r="E11" s="10" t="s">
        <v>59</v>
      </c>
      <c r="F11" s="27">
        <v>701.82375000000002</v>
      </c>
      <c r="G11" s="131">
        <v>262.5</v>
      </c>
      <c r="H11" s="130">
        <f t="shared" si="0"/>
        <v>947.46206250000012</v>
      </c>
      <c r="I11" s="132"/>
      <c r="J11" s="132"/>
    </row>
    <row r="12" spans="1:10" ht="51.4" customHeight="1">
      <c r="A12" s="10" t="s">
        <v>60</v>
      </c>
      <c r="B12" s="25" t="s">
        <v>61</v>
      </c>
      <c r="C12" s="25" t="s">
        <v>62</v>
      </c>
      <c r="D12" s="10" t="s">
        <v>37</v>
      </c>
      <c r="E12" s="10" t="s">
        <v>63</v>
      </c>
      <c r="F12" s="27">
        <v>701.82375000000002</v>
      </c>
      <c r="G12" s="131">
        <v>262.5</v>
      </c>
      <c r="H12" s="130">
        <f t="shared" si="0"/>
        <v>1165.027425</v>
      </c>
      <c r="I12" s="132"/>
      <c r="J12" s="132"/>
    </row>
    <row r="13" spans="1:10" ht="51.4" customHeight="1">
      <c r="A13" s="10" t="s">
        <v>64</v>
      </c>
      <c r="B13" s="25" t="s">
        <v>65</v>
      </c>
      <c r="C13" s="25" t="s">
        <v>66</v>
      </c>
      <c r="D13" s="10" t="s">
        <v>37</v>
      </c>
      <c r="E13" s="10" t="s">
        <v>67</v>
      </c>
      <c r="F13" s="27">
        <v>657.17190000000005</v>
      </c>
      <c r="G13" s="27">
        <v>485</v>
      </c>
      <c r="H13" s="130">
        <f t="shared" si="0"/>
        <v>111.71922300000001</v>
      </c>
      <c r="I13" s="132"/>
      <c r="J13" s="132"/>
    </row>
    <row r="14" spans="1:10" ht="51.4" customHeight="1">
      <c r="A14" s="10" t="s">
        <v>68</v>
      </c>
      <c r="B14" s="25" t="s">
        <v>69</v>
      </c>
      <c r="C14" s="25" t="s">
        <v>70</v>
      </c>
      <c r="D14" s="10" t="s">
        <v>37</v>
      </c>
      <c r="E14" s="10" t="s">
        <v>71</v>
      </c>
      <c r="F14" s="27">
        <v>928.59280000000001</v>
      </c>
      <c r="G14" s="27">
        <v>485</v>
      </c>
      <c r="H14" s="130">
        <f t="shared" si="0"/>
        <v>445.72454399999998</v>
      </c>
      <c r="I14" s="132"/>
      <c r="J14" s="132"/>
    </row>
    <row r="15" spans="1:10" ht="72.599999999999994" customHeight="1">
      <c r="A15" s="10" t="s">
        <v>72</v>
      </c>
      <c r="B15" s="25" t="s">
        <v>73</v>
      </c>
      <c r="C15" s="25" t="s">
        <v>74</v>
      </c>
      <c r="D15" s="10" t="s">
        <v>37</v>
      </c>
      <c r="E15" s="10" t="s">
        <v>75</v>
      </c>
      <c r="F15" s="27">
        <v>809.72829999999999</v>
      </c>
      <c r="G15" s="27">
        <v>485</v>
      </c>
      <c r="H15" s="130">
        <f t="shared" si="0"/>
        <v>315.794037</v>
      </c>
      <c r="I15" s="132"/>
      <c r="J15" s="132"/>
    </row>
    <row r="16" spans="1:10" ht="51.4" customHeight="1">
      <c r="A16" s="10" t="s">
        <v>76</v>
      </c>
      <c r="B16" s="25" t="s">
        <v>77</v>
      </c>
      <c r="C16" s="25" t="s">
        <v>78</v>
      </c>
      <c r="D16" s="10" t="s">
        <v>37</v>
      </c>
      <c r="E16" s="10" t="s">
        <v>79</v>
      </c>
      <c r="F16" s="27">
        <v>1039.5329999999999</v>
      </c>
      <c r="G16" s="27">
        <v>485</v>
      </c>
      <c r="H16" s="130">
        <f t="shared" si="0"/>
        <v>155.92994999999999</v>
      </c>
      <c r="I16" s="132"/>
      <c r="J16" s="132"/>
    </row>
    <row r="17" spans="1:10" ht="51.4" customHeight="1">
      <c r="A17" s="10" t="s">
        <v>80</v>
      </c>
      <c r="B17" s="25" t="s">
        <v>81</v>
      </c>
      <c r="C17" s="25" t="s">
        <v>82</v>
      </c>
      <c r="D17" s="10" t="s">
        <v>83</v>
      </c>
      <c r="E17" s="10" t="s">
        <v>84</v>
      </c>
      <c r="F17" s="27">
        <v>5228.9635870000002</v>
      </c>
      <c r="G17" s="131">
        <v>3663.81</v>
      </c>
      <c r="H17" s="130">
        <f t="shared" si="0"/>
        <v>230.074397828</v>
      </c>
      <c r="I17" s="132"/>
      <c r="J17" s="132"/>
    </row>
    <row r="18" spans="1:10" ht="51.4" customHeight="1">
      <c r="A18" s="10" t="s">
        <v>85</v>
      </c>
      <c r="B18" s="25" t="s">
        <v>81</v>
      </c>
      <c r="C18" s="25" t="s">
        <v>86</v>
      </c>
      <c r="D18" s="10" t="s">
        <v>83</v>
      </c>
      <c r="E18" s="10" t="s">
        <v>87</v>
      </c>
      <c r="F18" s="27">
        <v>5144.7577080000001</v>
      </c>
      <c r="G18" s="131">
        <v>3826.04</v>
      </c>
      <c r="H18" s="130">
        <f t="shared" si="0"/>
        <v>365.27779726799997</v>
      </c>
      <c r="I18" s="132"/>
      <c r="J18" s="132"/>
    </row>
    <row r="19" spans="1:10" ht="51.4" customHeight="1">
      <c r="A19" s="10" t="s">
        <v>88</v>
      </c>
      <c r="B19" s="25" t="s">
        <v>89</v>
      </c>
      <c r="C19" s="25" t="s">
        <v>90</v>
      </c>
      <c r="D19" s="10" t="s">
        <v>46</v>
      </c>
      <c r="E19" s="10" t="s">
        <v>91</v>
      </c>
      <c r="F19" s="27">
        <v>256.31349999999998</v>
      </c>
      <c r="G19" s="27">
        <v>105</v>
      </c>
      <c r="H19" s="130">
        <f t="shared" si="0"/>
        <v>2847.6429849999995</v>
      </c>
      <c r="I19" s="132"/>
      <c r="J19" s="132"/>
    </row>
    <row r="20" spans="1:10" ht="51.4" customHeight="1">
      <c r="A20" s="10" t="s">
        <v>92</v>
      </c>
      <c r="B20" s="25" t="s">
        <v>89</v>
      </c>
      <c r="C20" s="25" t="s">
        <v>93</v>
      </c>
      <c r="D20" s="10" t="s">
        <v>46</v>
      </c>
      <c r="E20" s="10" t="s">
        <v>94</v>
      </c>
      <c r="F20" s="27">
        <v>256.31349999999998</v>
      </c>
      <c r="G20" s="27">
        <v>105</v>
      </c>
      <c r="H20" s="130">
        <f t="shared" si="0"/>
        <v>1550.6966749999999</v>
      </c>
      <c r="I20" s="132"/>
      <c r="J20" s="132"/>
    </row>
    <row r="21" spans="1:10" ht="51.4" customHeight="1">
      <c r="A21" s="10" t="s">
        <v>95</v>
      </c>
      <c r="B21" s="25" t="s">
        <v>89</v>
      </c>
      <c r="C21" s="25" t="s">
        <v>96</v>
      </c>
      <c r="D21" s="10" t="s">
        <v>46</v>
      </c>
      <c r="E21" s="10" t="s">
        <v>97</v>
      </c>
      <c r="F21" s="27">
        <v>256.31349999999998</v>
      </c>
      <c r="G21" s="27">
        <v>105</v>
      </c>
      <c r="H21" s="130">
        <f t="shared" si="0"/>
        <v>192.23512499999998</v>
      </c>
      <c r="I21" s="132"/>
      <c r="J21" s="132"/>
    </row>
    <row r="22" spans="1:10" ht="51.4" customHeight="1">
      <c r="A22" s="10" t="s">
        <v>98</v>
      </c>
      <c r="B22" s="25" t="s">
        <v>89</v>
      </c>
      <c r="C22" s="25" t="s">
        <v>99</v>
      </c>
      <c r="D22" s="10" t="s">
        <v>46</v>
      </c>
      <c r="E22" s="10" t="s">
        <v>100</v>
      </c>
      <c r="F22" s="27">
        <v>256.31349999999998</v>
      </c>
      <c r="G22" s="27">
        <v>105</v>
      </c>
      <c r="H22" s="130">
        <f t="shared" si="0"/>
        <v>725.3672049999999</v>
      </c>
      <c r="I22" s="132"/>
      <c r="J22" s="132"/>
    </row>
    <row r="23" spans="1:10" ht="51.4" customHeight="1">
      <c r="A23" s="10" t="s">
        <v>101</v>
      </c>
      <c r="B23" s="25" t="s">
        <v>102</v>
      </c>
      <c r="C23" s="25" t="s">
        <v>103</v>
      </c>
      <c r="D23" s="10" t="s">
        <v>46</v>
      </c>
      <c r="E23" s="10">
        <v>0.36</v>
      </c>
      <c r="F23" s="27">
        <v>131.43928500000001</v>
      </c>
      <c r="G23" s="10">
        <v>65.55</v>
      </c>
      <c r="H23" s="130">
        <f t="shared" si="0"/>
        <v>47.318142600000002</v>
      </c>
      <c r="I23" s="132"/>
      <c r="J23" s="132"/>
    </row>
    <row r="24" spans="1:10" ht="84.75" customHeight="1">
      <c r="A24" s="10" t="s">
        <v>104</v>
      </c>
      <c r="B24" s="25" t="s">
        <v>105</v>
      </c>
      <c r="C24" s="25" t="s">
        <v>106</v>
      </c>
      <c r="D24" s="10" t="s">
        <v>46</v>
      </c>
      <c r="E24" s="10">
        <v>7.48</v>
      </c>
      <c r="F24" s="27">
        <v>817.5</v>
      </c>
      <c r="G24" s="131"/>
      <c r="H24" s="130">
        <f t="shared" si="0"/>
        <v>6114.9000000000005</v>
      </c>
      <c r="I24" s="132"/>
      <c r="J24" s="132"/>
    </row>
    <row r="25" spans="1:10" ht="33" customHeight="1">
      <c r="A25" s="10" t="s">
        <v>107</v>
      </c>
      <c r="B25" s="25" t="s">
        <v>108</v>
      </c>
      <c r="C25" s="25" t="s">
        <v>109</v>
      </c>
      <c r="D25" s="10" t="s">
        <v>46</v>
      </c>
      <c r="E25" s="10" t="s">
        <v>110</v>
      </c>
      <c r="F25" s="27">
        <v>13.703044</v>
      </c>
      <c r="G25" s="131">
        <v>5.72</v>
      </c>
      <c r="H25" s="130">
        <f t="shared" si="0"/>
        <v>252.41007048000003</v>
      </c>
      <c r="I25" s="132"/>
      <c r="J25" s="132"/>
    </row>
    <row r="26" spans="1:10" ht="22.7" customHeight="1">
      <c r="A26" s="10"/>
      <c r="B26" s="155" t="s">
        <v>111</v>
      </c>
      <c r="C26" s="155"/>
      <c r="D26" s="10"/>
      <c r="E26" s="10"/>
      <c r="F26" s="27"/>
      <c r="G26" s="131"/>
      <c r="H26" s="130">
        <f t="shared" si="0"/>
        <v>0</v>
      </c>
      <c r="I26" s="10"/>
      <c r="J26" s="132"/>
    </row>
    <row r="27" spans="1:10" ht="23.85" customHeight="1">
      <c r="A27" s="10">
        <v>21</v>
      </c>
      <c r="B27" s="25" t="s">
        <v>44</v>
      </c>
      <c r="C27" s="25" t="s">
        <v>45</v>
      </c>
      <c r="D27" s="10" t="s">
        <v>46</v>
      </c>
      <c r="E27" s="10" t="s">
        <v>112</v>
      </c>
      <c r="F27" s="27">
        <v>5.45</v>
      </c>
      <c r="G27" s="131"/>
      <c r="H27" s="130">
        <f t="shared" si="0"/>
        <v>24.470500000000001</v>
      </c>
      <c r="I27" s="132"/>
      <c r="J27" s="132"/>
    </row>
    <row r="28" spans="1:10" ht="33" customHeight="1">
      <c r="A28" s="10">
        <v>22</v>
      </c>
      <c r="B28" s="25" t="s">
        <v>49</v>
      </c>
      <c r="C28" s="25" t="s">
        <v>50</v>
      </c>
      <c r="D28" s="10" t="s">
        <v>37</v>
      </c>
      <c r="E28" s="10" t="s">
        <v>113</v>
      </c>
      <c r="F28" s="27">
        <v>267.05</v>
      </c>
      <c r="G28" s="129">
        <v>145</v>
      </c>
      <c r="H28" s="130">
        <f t="shared" si="0"/>
        <v>178.92350000000002</v>
      </c>
      <c r="I28" s="132"/>
      <c r="J28" s="132"/>
    </row>
    <row r="29" spans="1:10" ht="51.4" customHeight="1">
      <c r="A29" s="10">
        <v>23</v>
      </c>
      <c r="B29" s="25" t="s">
        <v>114</v>
      </c>
      <c r="C29" s="25" t="s">
        <v>115</v>
      </c>
      <c r="D29" s="10" t="s">
        <v>37</v>
      </c>
      <c r="E29" s="10" t="s">
        <v>116</v>
      </c>
      <c r="F29" s="27">
        <v>682.93949999999995</v>
      </c>
      <c r="G29" s="27">
        <v>485</v>
      </c>
      <c r="H29" s="130">
        <f t="shared" si="0"/>
        <v>245.85821999999996</v>
      </c>
      <c r="I29" s="132"/>
      <c r="J29" s="132"/>
    </row>
    <row r="30" spans="1:10" ht="51.4" customHeight="1">
      <c r="A30" s="10">
        <v>24</v>
      </c>
      <c r="B30" s="25" t="s">
        <v>53</v>
      </c>
      <c r="C30" s="25" t="s">
        <v>54</v>
      </c>
      <c r="D30" s="10" t="s">
        <v>37</v>
      </c>
      <c r="E30" s="10" t="s">
        <v>117</v>
      </c>
      <c r="F30" s="27">
        <v>681.25</v>
      </c>
      <c r="G30" s="129">
        <v>475</v>
      </c>
      <c r="H30" s="130">
        <f t="shared" si="0"/>
        <v>68.125</v>
      </c>
      <c r="I30" s="132"/>
      <c r="J30" s="132"/>
    </row>
    <row r="31" spans="1:10" ht="51.4" customHeight="1">
      <c r="A31" s="10">
        <v>25</v>
      </c>
      <c r="B31" s="25" t="s">
        <v>118</v>
      </c>
      <c r="C31" s="25" t="s">
        <v>119</v>
      </c>
      <c r="D31" s="10" t="s">
        <v>37</v>
      </c>
      <c r="E31" s="10" t="s">
        <v>120</v>
      </c>
      <c r="F31" s="27">
        <v>645.20370000000003</v>
      </c>
      <c r="G31" s="129">
        <v>475</v>
      </c>
      <c r="H31" s="130">
        <f t="shared" si="0"/>
        <v>393.57425699999999</v>
      </c>
      <c r="I31" s="132"/>
      <c r="J31" s="132"/>
    </row>
    <row r="32" spans="1:10" ht="51.4" customHeight="1">
      <c r="A32" s="10">
        <v>26</v>
      </c>
      <c r="B32" s="25" t="s">
        <v>61</v>
      </c>
      <c r="C32" s="25" t="s">
        <v>121</v>
      </c>
      <c r="D32" s="10" t="s">
        <v>37</v>
      </c>
      <c r="E32" s="10" t="s">
        <v>122</v>
      </c>
      <c r="F32" s="27">
        <v>701.82375000000002</v>
      </c>
      <c r="G32" s="131">
        <v>262.5</v>
      </c>
      <c r="H32" s="130">
        <f t="shared" si="0"/>
        <v>498.29486249999997</v>
      </c>
      <c r="I32" s="132"/>
      <c r="J32" s="132"/>
    </row>
    <row r="33" spans="1:10" ht="42.2" customHeight="1">
      <c r="A33" s="10">
        <v>27</v>
      </c>
      <c r="B33" s="25" t="s">
        <v>123</v>
      </c>
      <c r="C33" s="25" t="s">
        <v>124</v>
      </c>
      <c r="D33" s="10" t="s">
        <v>83</v>
      </c>
      <c r="E33" s="10" t="s">
        <v>125</v>
      </c>
      <c r="F33" s="27">
        <v>9808.5802750000003</v>
      </c>
      <c r="G33" s="131">
        <v>5179.25</v>
      </c>
      <c r="H33" s="130">
        <f t="shared" si="0"/>
        <v>186.363025225</v>
      </c>
      <c r="I33" s="132"/>
      <c r="J33" s="132"/>
    </row>
    <row r="34" spans="1:10" ht="51.4" customHeight="1">
      <c r="A34" s="10">
        <v>28</v>
      </c>
      <c r="B34" s="25" t="s">
        <v>126</v>
      </c>
      <c r="C34" s="25" t="s">
        <v>127</v>
      </c>
      <c r="D34" s="10" t="s">
        <v>46</v>
      </c>
      <c r="E34" s="10" t="s">
        <v>128</v>
      </c>
      <c r="F34" s="27">
        <v>364.93200000000002</v>
      </c>
      <c r="G34" s="27">
        <v>260</v>
      </c>
      <c r="H34" s="130">
        <f t="shared" si="0"/>
        <v>1558.25964</v>
      </c>
      <c r="I34" s="132"/>
      <c r="J34" s="132"/>
    </row>
    <row r="35" spans="1:10" ht="57.95" customHeight="1">
      <c r="A35" s="10">
        <v>29</v>
      </c>
      <c r="B35" s="25" t="s">
        <v>129</v>
      </c>
      <c r="C35" s="25" t="s">
        <v>130</v>
      </c>
      <c r="D35" s="10" t="s">
        <v>83</v>
      </c>
      <c r="E35" s="10" t="s">
        <v>131</v>
      </c>
      <c r="F35" s="27">
        <v>9816.8761560000003</v>
      </c>
      <c r="G35" s="131">
        <v>5164.28</v>
      </c>
      <c r="H35" s="130">
        <f t="shared" si="0"/>
        <v>29.450628468000001</v>
      </c>
      <c r="I35" s="132"/>
      <c r="J35" s="132"/>
    </row>
    <row r="36" spans="1:10" ht="75.2" customHeight="1">
      <c r="A36" s="10">
        <v>30</v>
      </c>
      <c r="B36" s="25" t="s">
        <v>132</v>
      </c>
      <c r="C36" s="25" t="s">
        <v>133</v>
      </c>
      <c r="D36" s="10" t="s">
        <v>83</v>
      </c>
      <c r="E36" s="10" t="s">
        <v>134</v>
      </c>
      <c r="F36" s="27">
        <v>9816.8761560000003</v>
      </c>
      <c r="G36" s="131">
        <v>5164.28</v>
      </c>
      <c r="H36" s="130">
        <f t="shared" si="0"/>
        <v>88.351885404000001</v>
      </c>
      <c r="I36" s="132"/>
      <c r="J36" s="132"/>
    </row>
    <row r="37" spans="1:10" ht="51.4" customHeight="1">
      <c r="A37" s="10">
        <v>31</v>
      </c>
      <c r="B37" s="25" t="s">
        <v>135</v>
      </c>
      <c r="C37" s="25" t="s">
        <v>136</v>
      </c>
      <c r="D37" s="10" t="s">
        <v>83</v>
      </c>
      <c r="E37" s="10" t="s">
        <v>137</v>
      </c>
      <c r="F37" s="27">
        <v>9816.8761560000003</v>
      </c>
      <c r="G37" s="131">
        <v>5164.28</v>
      </c>
      <c r="H37" s="130">
        <f t="shared" si="0"/>
        <v>215.971275432</v>
      </c>
      <c r="I37" s="132"/>
      <c r="J37" s="132"/>
    </row>
    <row r="38" spans="1:10" ht="42.2" customHeight="1">
      <c r="A38" s="10">
        <v>32</v>
      </c>
      <c r="B38" s="25" t="s">
        <v>89</v>
      </c>
      <c r="C38" s="25" t="s">
        <v>138</v>
      </c>
      <c r="D38" s="10" t="s">
        <v>46</v>
      </c>
      <c r="E38" s="10" t="s">
        <v>139</v>
      </c>
      <c r="F38" s="27">
        <v>334.90249999999997</v>
      </c>
      <c r="G38" s="27">
        <v>175</v>
      </c>
      <c r="H38" s="130">
        <f t="shared" si="0"/>
        <v>1145.36655</v>
      </c>
      <c r="I38" s="132"/>
      <c r="J38" s="132"/>
    </row>
    <row r="39" spans="1:10" ht="33" customHeight="1">
      <c r="A39" s="10">
        <v>33</v>
      </c>
      <c r="B39" s="25" t="s">
        <v>140</v>
      </c>
      <c r="C39" s="25" t="s">
        <v>141</v>
      </c>
      <c r="D39" s="10" t="s">
        <v>83</v>
      </c>
      <c r="E39" s="10" t="s">
        <v>142</v>
      </c>
      <c r="F39" s="27">
        <v>9816.8761560000003</v>
      </c>
      <c r="G39" s="131">
        <v>5164.28</v>
      </c>
      <c r="H39" s="130">
        <f t="shared" si="0"/>
        <v>58.901256936000003</v>
      </c>
      <c r="I39" s="132"/>
      <c r="J39" s="132"/>
    </row>
    <row r="40" spans="1:10" ht="66.2" customHeight="1">
      <c r="A40" s="10">
        <v>34</v>
      </c>
      <c r="B40" s="25" t="s">
        <v>143</v>
      </c>
      <c r="C40" s="25" t="s">
        <v>144</v>
      </c>
      <c r="D40" s="10" t="s">
        <v>83</v>
      </c>
      <c r="E40" s="10" t="s">
        <v>145</v>
      </c>
      <c r="F40" s="27">
        <v>9816.8761560000003</v>
      </c>
      <c r="G40" s="131">
        <v>5164.28</v>
      </c>
      <c r="H40" s="130">
        <f t="shared" si="0"/>
        <v>1158.391386408</v>
      </c>
      <c r="I40" s="132"/>
      <c r="J40" s="132"/>
    </row>
    <row r="41" spans="1:10" ht="66.2" customHeight="1">
      <c r="A41" s="10">
        <v>35</v>
      </c>
      <c r="B41" s="25" t="s">
        <v>146</v>
      </c>
      <c r="C41" s="25" t="s">
        <v>147</v>
      </c>
      <c r="D41" s="10" t="s">
        <v>83</v>
      </c>
      <c r="E41" s="10" t="s">
        <v>148</v>
      </c>
      <c r="F41" s="27">
        <v>9816.8761560000003</v>
      </c>
      <c r="G41" s="131">
        <v>5164.28</v>
      </c>
      <c r="H41" s="130">
        <f t="shared" si="0"/>
        <v>314.14003699200003</v>
      </c>
      <c r="I41" s="132"/>
      <c r="J41" s="132"/>
    </row>
    <row r="42" spans="1:10" ht="33" customHeight="1">
      <c r="A42" s="10">
        <v>36</v>
      </c>
      <c r="B42" s="25" t="s">
        <v>149</v>
      </c>
      <c r="C42" s="25" t="s">
        <v>150</v>
      </c>
      <c r="D42" s="10" t="s">
        <v>83</v>
      </c>
      <c r="E42" s="10" t="s">
        <v>151</v>
      </c>
      <c r="F42" s="27">
        <v>9185.3781159999999</v>
      </c>
      <c r="G42" s="10">
        <v>4666.08</v>
      </c>
      <c r="H42" s="130">
        <f t="shared" si="0"/>
        <v>119.409915508</v>
      </c>
      <c r="I42" s="132"/>
      <c r="J42" s="132"/>
    </row>
    <row r="43" spans="1:10" ht="66.2" customHeight="1">
      <c r="A43" s="10">
        <v>37</v>
      </c>
      <c r="B43" s="25" t="s">
        <v>152</v>
      </c>
      <c r="C43" s="25" t="s">
        <v>153</v>
      </c>
      <c r="D43" s="10" t="s">
        <v>83</v>
      </c>
      <c r="E43" s="10" t="s">
        <v>154</v>
      </c>
      <c r="F43" s="27">
        <v>9816.8761560000003</v>
      </c>
      <c r="G43" s="131">
        <v>5164.28</v>
      </c>
      <c r="H43" s="130">
        <f t="shared" si="0"/>
        <v>235.60502774400001</v>
      </c>
      <c r="I43" s="132"/>
      <c r="J43" s="132"/>
    </row>
    <row r="44" spans="1:10" ht="75.2" customHeight="1">
      <c r="A44" s="10">
        <v>38</v>
      </c>
      <c r="B44" s="25" t="s">
        <v>155</v>
      </c>
      <c r="C44" s="25" t="s">
        <v>156</v>
      </c>
      <c r="D44" s="10" t="s">
        <v>83</v>
      </c>
      <c r="E44" s="10" t="s">
        <v>157</v>
      </c>
      <c r="F44" s="27">
        <v>9816.8761560000003</v>
      </c>
      <c r="G44" s="131">
        <v>5164.28</v>
      </c>
      <c r="H44" s="130">
        <f t="shared" si="0"/>
        <v>68.718133092000002</v>
      </c>
      <c r="I44" s="132"/>
      <c r="J44" s="132"/>
    </row>
    <row r="45" spans="1:10" ht="50.85" customHeight="1">
      <c r="A45" s="10">
        <v>39</v>
      </c>
      <c r="B45" s="25" t="s">
        <v>158</v>
      </c>
      <c r="C45" s="25" t="s">
        <v>159</v>
      </c>
      <c r="D45" s="10" t="s">
        <v>160</v>
      </c>
      <c r="E45" s="10" t="s">
        <v>39</v>
      </c>
      <c r="F45" s="27">
        <v>1226.25</v>
      </c>
      <c r="G45" s="10">
        <v>1100</v>
      </c>
      <c r="H45" s="130">
        <f t="shared" si="0"/>
        <v>2452.5</v>
      </c>
      <c r="I45" s="132"/>
      <c r="J45" s="132"/>
    </row>
    <row r="46" spans="1:10" ht="42.2" customHeight="1">
      <c r="A46" s="10">
        <v>40</v>
      </c>
      <c r="B46" s="25" t="s">
        <v>81</v>
      </c>
      <c r="C46" s="25" t="s">
        <v>161</v>
      </c>
      <c r="D46" s="10" t="s">
        <v>83</v>
      </c>
      <c r="E46" s="10" t="s">
        <v>162</v>
      </c>
      <c r="F46" s="27">
        <v>5228.9635870000002</v>
      </c>
      <c r="G46" s="131">
        <v>3663.81</v>
      </c>
      <c r="H46" s="130">
        <f t="shared" si="0"/>
        <v>151.63994402300003</v>
      </c>
      <c r="I46" s="132"/>
      <c r="J46" s="132"/>
    </row>
    <row r="47" spans="1:10" ht="22.7" customHeight="1">
      <c r="A47" s="10"/>
      <c r="B47" s="155" t="s">
        <v>163</v>
      </c>
      <c r="C47" s="155"/>
      <c r="D47" s="10"/>
      <c r="E47" s="10"/>
      <c r="F47" s="27"/>
      <c r="G47" s="131"/>
      <c r="H47" s="130">
        <f t="shared" si="0"/>
        <v>0</v>
      </c>
      <c r="I47" s="10"/>
      <c r="J47" s="132"/>
    </row>
    <row r="48" spans="1:10" ht="51.4" customHeight="1">
      <c r="A48" s="10">
        <v>41</v>
      </c>
      <c r="B48" s="25" t="s">
        <v>35</v>
      </c>
      <c r="C48" s="25" t="s">
        <v>164</v>
      </c>
      <c r="D48" s="10" t="s">
        <v>37</v>
      </c>
      <c r="E48" s="10" t="s">
        <v>165</v>
      </c>
      <c r="F48" s="27">
        <v>16.350000000000001</v>
      </c>
      <c r="G48" s="131"/>
      <c r="H48" s="130">
        <f t="shared" si="0"/>
        <v>1685.3580000000002</v>
      </c>
      <c r="I48" s="132"/>
      <c r="J48" s="132"/>
    </row>
    <row r="49" spans="1:10" ht="75.2" customHeight="1">
      <c r="A49" s="10">
        <v>42</v>
      </c>
      <c r="B49" s="25" t="s">
        <v>40</v>
      </c>
      <c r="C49" s="25" t="s">
        <v>166</v>
      </c>
      <c r="D49" s="10" t="s">
        <v>37</v>
      </c>
      <c r="E49" s="10" t="s">
        <v>167</v>
      </c>
      <c r="F49" s="27">
        <v>16.350000000000001</v>
      </c>
      <c r="G49" s="131"/>
      <c r="H49" s="130">
        <f t="shared" si="0"/>
        <v>808.01700000000005</v>
      </c>
      <c r="I49" s="132"/>
      <c r="J49" s="132"/>
    </row>
    <row r="50" spans="1:10" ht="24.95" customHeight="1">
      <c r="A50" s="10">
        <v>43</v>
      </c>
      <c r="B50" s="25" t="s">
        <v>44</v>
      </c>
      <c r="C50" s="25" t="s">
        <v>45</v>
      </c>
      <c r="D50" s="10" t="s">
        <v>46</v>
      </c>
      <c r="E50" s="10" t="s">
        <v>168</v>
      </c>
      <c r="F50" s="27">
        <v>5.45</v>
      </c>
      <c r="G50" s="131"/>
      <c r="H50" s="130">
        <f t="shared" si="0"/>
        <v>367.875</v>
      </c>
      <c r="I50" s="132"/>
      <c r="J50" s="132"/>
    </row>
    <row r="51" spans="1:10" ht="23.85" customHeight="1">
      <c r="A51" s="10">
        <v>44</v>
      </c>
      <c r="B51" s="25" t="s">
        <v>49</v>
      </c>
      <c r="C51" s="25" t="s">
        <v>169</v>
      </c>
      <c r="D51" s="10" t="s">
        <v>37</v>
      </c>
      <c r="E51" s="10" t="s">
        <v>170</v>
      </c>
      <c r="F51" s="27">
        <v>267.05</v>
      </c>
      <c r="G51" s="129">
        <v>145</v>
      </c>
      <c r="H51" s="130">
        <f t="shared" si="0"/>
        <v>2702.5459999999998</v>
      </c>
      <c r="I51" s="132"/>
      <c r="J51" s="132"/>
    </row>
    <row r="52" spans="1:10" ht="60" customHeight="1">
      <c r="A52" s="10">
        <v>45</v>
      </c>
      <c r="B52" s="25" t="s">
        <v>53</v>
      </c>
      <c r="C52" s="25" t="s">
        <v>171</v>
      </c>
      <c r="D52" s="10" t="s">
        <v>37</v>
      </c>
      <c r="E52" s="10" t="s">
        <v>172</v>
      </c>
      <c r="F52" s="27">
        <v>681.25</v>
      </c>
      <c r="G52" s="129">
        <v>475</v>
      </c>
      <c r="H52" s="130">
        <f t="shared" si="0"/>
        <v>4598.4375</v>
      </c>
      <c r="I52" s="132"/>
      <c r="J52" s="132"/>
    </row>
    <row r="53" spans="1:10" ht="51.75" customHeight="1">
      <c r="A53" s="10">
        <v>46</v>
      </c>
      <c r="B53" s="25" t="s">
        <v>57</v>
      </c>
      <c r="C53" s="25" t="s">
        <v>173</v>
      </c>
      <c r="D53" s="10" t="s">
        <v>37</v>
      </c>
      <c r="E53" s="10" t="s">
        <v>174</v>
      </c>
      <c r="F53" s="27">
        <v>701.82375000000002</v>
      </c>
      <c r="G53" s="131">
        <v>262.5</v>
      </c>
      <c r="H53" s="130">
        <f t="shared" si="0"/>
        <v>19166.8066125</v>
      </c>
      <c r="I53" s="132"/>
      <c r="J53" s="132"/>
    </row>
    <row r="54" spans="1:10" ht="57.75" customHeight="1">
      <c r="A54" s="10">
        <v>47</v>
      </c>
      <c r="B54" s="25" t="s">
        <v>65</v>
      </c>
      <c r="C54" s="25" t="s">
        <v>175</v>
      </c>
      <c r="D54" s="10" t="s">
        <v>37</v>
      </c>
      <c r="E54" s="10" t="s">
        <v>176</v>
      </c>
      <c r="F54" s="27">
        <v>657.17190000000005</v>
      </c>
      <c r="G54" s="27">
        <v>485</v>
      </c>
      <c r="H54" s="130">
        <f t="shared" si="0"/>
        <v>5145.6559770000003</v>
      </c>
      <c r="I54" s="132"/>
      <c r="J54" s="132"/>
    </row>
    <row r="55" spans="1:10" ht="47.25" customHeight="1">
      <c r="A55" s="10">
        <v>48</v>
      </c>
      <c r="B55" s="25" t="s">
        <v>61</v>
      </c>
      <c r="C55" s="25" t="s">
        <v>177</v>
      </c>
      <c r="D55" s="10" t="s">
        <v>37</v>
      </c>
      <c r="E55" s="10" t="s">
        <v>178</v>
      </c>
      <c r="F55" s="27">
        <v>701.82375000000002</v>
      </c>
      <c r="G55" s="131">
        <v>262.5</v>
      </c>
      <c r="H55" s="130">
        <f t="shared" si="0"/>
        <v>25469.183887499999</v>
      </c>
      <c r="I55" s="132"/>
      <c r="J55" s="132"/>
    </row>
    <row r="56" spans="1:10" ht="63" customHeight="1">
      <c r="A56" s="10">
        <v>49</v>
      </c>
      <c r="B56" s="25" t="s">
        <v>69</v>
      </c>
      <c r="C56" s="25" t="s">
        <v>179</v>
      </c>
      <c r="D56" s="10" t="s">
        <v>37</v>
      </c>
      <c r="E56" s="10" t="s">
        <v>180</v>
      </c>
      <c r="F56" s="27">
        <v>928.59280000000001</v>
      </c>
      <c r="G56" s="27">
        <v>485</v>
      </c>
      <c r="H56" s="130">
        <f t="shared" si="0"/>
        <v>11180.257312</v>
      </c>
      <c r="I56" s="132"/>
      <c r="J56" s="132"/>
    </row>
    <row r="57" spans="1:10" ht="56.85" customHeight="1">
      <c r="A57" s="10">
        <v>50</v>
      </c>
      <c r="B57" s="25" t="s">
        <v>181</v>
      </c>
      <c r="C57" s="25" t="s">
        <v>182</v>
      </c>
      <c r="D57" s="10" t="s">
        <v>37</v>
      </c>
      <c r="E57" s="10" t="s">
        <v>183</v>
      </c>
      <c r="F57" s="27">
        <v>914.78250000000003</v>
      </c>
      <c r="G57" s="27">
        <v>485</v>
      </c>
      <c r="H57" s="130">
        <f t="shared" si="0"/>
        <v>8406.8511749999998</v>
      </c>
      <c r="I57" s="132"/>
      <c r="J57" s="132"/>
    </row>
    <row r="58" spans="1:10" ht="62.25" customHeight="1">
      <c r="A58" s="10">
        <v>51</v>
      </c>
      <c r="B58" s="25" t="s">
        <v>77</v>
      </c>
      <c r="C58" s="25" t="s">
        <v>184</v>
      </c>
      <c r="D58" s="10" t="s">
        <v>37</v>
      </c>
      <c r="E58" s="10" t="s">
        <v>185</v>
      </c>
      <c r="F58" s="27">
        <v>1039.5329999999999</v>
      </c>
      <c r="G58" s="27">
        <v>485</v>
      </c>
      <c r="H58" s="130">
        <f t="shared" si="0"/>
        <v>3950.2253999999994</v>
      </c>
      <c r="I58" s="132"/>
      <c r="J58" s="132"/>
    </row>
    <row r="59" spans="1:10" ht="42.2" customHeight="1">
      <c r="A59" s="10">
        <v>52</v>
      </c>
      <c r="B59" s="25" t="s">
        <v>186</v>
      </c>
      <c r="C59" s="25" t="s">
        <v>187</v>
      </c>
      <c r="D59" s="10" t="s">
        <v>46</v>
      </c>
      <c r="E59" s="10" t="s">
        <v>188</v>
      </c>
      <c r="F59" s="27">
        <v>275.93349999999998</v>
      </c>
      <c r="G59" s="27">
        <v>105</v>
      </c>
      <c r="H59" s="130">
        <f t="shared" si="0"/>
        <v>60239.042384999993</v>
      </c>
      <c r="I59" s="132"/>
      <c r="J59" s="132"/>
    </row>
    <row r="60" spans="1:10" ht="42.2" customHeight="1">
      <c r="A60" s="10">
        <v>53</v>
      </c>
      <c r="B60" s="25" t="s">
        <v>189</v>
      </c>
      <c r="C60" s="25" t="s">
        <v>190</v>
      </c>
      <c r="D60" s="10" t="s">
        <v>46</v>
      </c>
      <c r="E60" s="10" t="s">
        <v>191</v>
      </c>
      <c r="F60" s="27">
        <v>248.52</v>
      </c>
      <c r="G60" s="27">
        <v>100</v>
      </c>
      <c r="H60" s="130">
        <f t="shared" si="0"/>
        <v>4026.0239999999999</v>
      </c>
      <c r="I60" s="132"/>
      <c r="J60" s="132"/>
    </row>
    <row r="61" spans="1:10" ht="33" customHeight="1">
      <c r="A61" s="10">
        <v>54</v>
      </c>
      <c r="B61" s="25" t="s">
        <v>192</v>
      </c>
      <c r="C61" s="25" t="s">
        <v>193</v>
      </c>
      <c r="D61" s="10" t="s">
        <v>194</v>
      </c>
      <c r="E61" s="10" t="s">
        <v>195</v>
      </c>
      <c r="F61" s="27">
        <v>366.40350000000001</v>
      </c>
      <c r="G61" s="131">
        <v>205</v>
      </c>
      <c r="H61" s="130">
        <f t="shared" si="0"/>
        <v>2857.9472999999998</v>
      </c>
      <c r="I61" s="132"/>
      <c r="J61" s="132"/>
    </row>
    <row r="62" spans="1:10" ht="66.2" customHeight="1">
      <c r="A62" s="10">
        <v>55</v>
      </c>
      <c r="B62" s="25" t="s">
        <v>196</v>
      </c>
      <c r="C62" s="25" t="s">
        <v>197</v>
      </c>
      <c r="D62" s="10" t="s">
        <v>46</v>
      </c>
      <c r="E62" s="10" t="s">
        <v>198</v>
      </c>
      <c r="F62" s="27">
        <v>275.93349999999998</v>
      </c>
      <c r="G62" s="27">
        <v>105</v>
      </c>
      <c r="H62" s="130">
        <f t="shared" si="0"/>
        <v>1299.6467849999999</v>
      </c>
      <c r="I62" s="132"/>
      <c r="J62" s="132"/>
    </row>
    <row r="63" spans="1:10" ht="42.2" customHeight="1">
      <c r="A63" s="10">
        <v>56</v>
      </c>
      <c r="B63" s="25" t="s">
        <v>199</v>
      </c>
      <c r="C63" s="25" t="s">
        <v>200</v>
      </c>
      <c r="D63" s="10" t="s">
        <v>46</v>
      </c>
      <c r="E63" s="10" t="s">
        <v>201</v>
      </c>
      <c r="F63" s="27">
        <v>250.7</v>
      </c>
      <c r="G63" s="27">
        <v>100</v>
      </c>
      <c r="H63" s="130">
        <f t="shared" si="0"/>
        <v>508.92099999999994</v>
      </c>
      <c r="I63" s="132"/>
      <c r="J63" s="132"/>
    </row>
    <row r="64" spans="1:10" ht="42.2" customHeight="1">
      <c r="A64" s="10">
        <v>57</v>
      </c>
      <c r="B64" s="25" t="s">
        <v>202</v>
      </c>
      <c r="C64" s="25" t="s">
        <v>203</v>
      </c>
      <c r="D64" s="10" t="s">
        <v>46</v>
      </c>
      <c r="E64" s="10" t="s">
        <v>204</v>
      </c>
      <c r="F64" s="27">
        <v>131.43928500000001</v>
      </c>
      <c r="G64" s="10">
        <v>65.55</v>
      </c>
      <c r="H64" s="130">
        <f t="shared" si="0"/>
        <v>202.41649890000002</v>
      </c>
      <c r="I64" s="132"/>
      <c r="J64" s="132"/>
    </row>
    <row r="65" spans="1:10" ht="42.2" customHeight="1">
      <c r="A65" s="10">
        <v>58</v>
      </c>
      <c r="B65" s="25" t="s">
        <v>205</v>
      </c>
      <c r="C65" s="25" t="s">
        <v>206</v>
      </c>
      <c r="D65" s="10" t="s">
        <v>46</v>
      </c>
      <c r="E65" s="10" t="s">
        <v>207</v>
      </c>
      <c r="F65" s="27">
        <v>131.43928500000001</v>
      </c>
      <c r="G65" s="10">
        <v>65.55</v>
      </c>
      <c r="H65" s="130">
        <f t="shared" si="0"/>
        <v>9170.51891445</v>
      </c>
      <c r="I65" s="132"/>
      <c r="J65" s="132"/>
    </row>
    <row r="66" spans="1:10" ht="33" customHeight="1">
      <c r="A66" s="10">
        <v>59</v>
      </c>
      <c r="B66" s="25" t="s">
        <v>208</v>
      </c>
      <c r="C66" s="25" t="s">
        <v>209</v>
      </c>
      <c r="D66" s="10" t="s">
        <v>46</v>
      </c>
      <c r="E66" s="10" t="s">
        <v>210</v>
      </c>
      <c r="F66" s="27">
        <v>49.875239000000001</v>
      </c>
      <c r="G66" s="10">
        <v>36.57</v>
      </c>
      <c r="H66" s="130">
        <f t="shared" si="0"/>
        <v>2601.4924662399999</v>
      </c>
      <c r="I66" s="132"/>
      <c r="J66" s="132"/>
    </row>
    <row r="67" spans="1:10" ht="33" customHeight="1">
      <c r="A67" s="10">
        <v>60</v>
      </c>
      <c r="B67" s="25" t="s">
        <v>211</v>
      </c>
      <c r="C67" s="25" t="s">
        <v>212</v>
      </c>
      <c r="D67" s="10" t="s">
        <v>46</v>
      </c>
      <c r="E67" s="10" t="s">
        <v>210</v>
      </c>
      <c r="F67" s="27">
        <v>558.08000000000004</v>
      </c>
      <c r="G67" s="131">
        <v>400</v>
      </c>
      <c r="H67" s="130">
        <f t="shared" si="0"/>
        <v>29109.452799999999</v>
      </c>
      <c r="I67" s="132"/>
      <c r="J67" s="132"/>
    </row>
    <row r="68" spans="1:10" ht="23.85" customHeight="1">
      <c r="A68" s="10">
        <v>61</v>
      </c>
      <c r="B68" s="25" t="s">
        <v>213</v>
      </c>
      <c r="C68" s="25" t="s">
        <v>214</v>
      </c>
      <c r="D68" s="10" t="s">
        <v>46</v>
      </c>
      <c r="E68" s="10" t="s">
        <v>215</v>
      </c>
      <c r="F68" s="27">
        <v>21.9635</v>
      </c>
      <c r="G68" s="131">
        <v>5</v>
      </c>
      <c r="H68" s="130">
        <f t="shared" si="0"/>
        <v>4907.0851699999994</v>
      </c>
      <c r="I68" s="132"/>
      <c r="J68" s="132"/>
    </row>
    <row r="69" spans="1:10" ht="23.85" customHeight="1">
      <c r="A69" s="10">
        <v>62</v>
      </c>
      <c r="B69" s="25" t="s">
        <v>213</v>
      </c>
      <c r="C69" s="25" t="s">
        <v>216</v>
      </c>
      <c r="D69" s="10" t="s">
        <v>46</v>
      </c>
      <c r="E69" s="10" t="s">
        <v>217</v>
      </c>
      <c r="F69" s="27">
        <v>21.9635</v>
      </c>
      <c r="G69" s="131">
        <v>5</v>
      </c>
      <c r="H69" s="130">
        <f t="shared" si="0"/>
        <v>3002.8497200000002</v>
      </c>
      <c r="I69" s="132"/>
      <c r="J69" s="132"/>
    </row>
    <row r="70" spans="1:10" ht="57.75" customHeight="1">
      <c r="A70" s="10">
        <v>63</v>
      </c>
      <c r="B70" s="25" t="s">
        <v>218</v>
      </c>
      <c r="C70" s="25" t="s">
        <v>219</v>
      </c>
      <c r="D70" s="10" t="s">
        <v>46</v>
      </c>
      <c r="E70" s="10" t="s">
        <v>217</v>
      </c>
      <c r="F70" s="27">
        <v>66.707999999999998</v>
      </c>
      <c r="G70" s="131">
        <v>40</v>
      </c>
      <c r="H70" s="130">
        <f t="shared" si="0"/>
        <v>9120.3177599999999</v>
      </c>
      <c r="I70" s="132"/>
      <c r="J70" s="132"/>
    </row>
    <row r="71" spans="1:10" ht="60" customHeight="1">
      <c r="A71" s="10">
        <v>64</v>
      </c>
      <c r="B71" s="25" t="s">
        <v>105</v>
      </c>
      <c r="C71" s="25" t="s">
        <v>220</v>
      </c>
      <c r="D71" s="10" t="s">
        <v>46</v>
      </c>
      <c r="E71" s="10">
        <v>3.26</v>
      </c>
      <c r="F71" s="27">
        <v>545</v>
      </c>
      <c r="G71" s="131"/>
      <c r="H71" s="130">
        <f t="shared" ref="H71:H134" si="1">E71*F71</f>
        <v>1776.6999999999998</v>
      </c>
      <c r="I71" s="132"/>
      <c r="J71" s="132"/>
    </row>
    <row r="72" spans="1:10" ht="66.2" customHeight="1">
      <c r="A72" s="10">
        <v>65</v>
      </c>
      <c r="B72" s="25" t="s">
        <v>105</v>
      </c>
      <c r="C72" s="25" t="s">
        <v>221</v>
      </c>
      <c r="D72" s="10" t="s">
        <v>46</v>
      </c>
      <c r="E72" s="10">
        <f>1.53*2+2.59+3.52*2</f>
        <v>12.690000000000001</v>
      </c>
      <c r="F72" s="27">
        <v>708.5</v>
      </c>
      <c r="G72" s="131"/>
      <c r="H72" s="130">
        <f t="shared" si="1"/>
        <v>8990.8650000000016</v>
      </c>
      <c r="I72" s="132"/>
      <c r="J72" s="132"/>
    </row>
    <row r="73" spans="1:10" ht="66.2" customHeight="1">
      <c r="A73" s="10">
        <v>66</v>
      </c>
      <c r="B73" s="25" t="s">
        <v>105</v>
      </c>
      <c r="C73" s="25" t="s">
        <v>222</v>
      </c>
      <c r="D73" s="10" t="s">
        <v>46</v>
      </c>
      <c r="E73" s="10">
        <f>16.13*2</f>
        <v>32.26</v>
      </c>
      <c r="F73" s="27">
        <v>708.5</v>
      </c>
      <c r="G73" s="131"/>
      <c r="H73" s="130">
        <f t="shared" si="1"/>
        <v>22856.21</v>
      </c>
      <c r="I73" s="132"/>
      <c r="J73" s="132"/>
    </row>
    <row r="74" spans="1:10" ht="42.2" customHeight="1">
      <c r="A74" s="10">
        <v>67</v>
      </c>
      <c r="B74" s="25" t="s">
        <v>223</v>
      </c>
      <c r="C74" s="25" t="s">
        <v>224</v>
      </c>
      <c r="D74" s="10" t="s">
        <v>83</v>
      </c>
      <c r="E74" s="10" t="s">
        <v>225</v>
      </c>
      <c r="F74" s="27">
        <v>9189.6703180000004</v>
      </c>
      <c r="G74" s="131">
        <v>6136.34</v>
      </c>
      <c r="H74" s="130">
        <f t="shared" si="1"/>
        <v>2821.2287876260002</v>
      </c>
      <c r="I74" s="132"/>
      <c r="J74" s="132"/>
    </row>
    <row r="75" spans="1:10" ht="23.85" customHeight="1">
      <c r="A75" s="10">
        <v>68</v>
      </c>
      <c r="B75" s="25" t="s">
        <v>226</v>
      </c>
      <c r="C75" s="25" t="s">
        <v>227</v>
      </c>
      <c r="D75" s="10" t="s">
        <v>228</v>
      </c>
      <c r="E75" s="10" t="s">
        <v>229</v>
      </c>
      <c r="F75" s="27">
        <v>4.9050000000000002</v>
      </c>
      <c r="G75" s="10">
        <v>1.5</v>
      </c>
      <c r="H75" s="130">
        <f t="shared" si="1"/>
        <v>961.38</v>
      </c>
      <c r="I75" s="132"/>
      <c r="J75" s="132"/>
    </row>
    <row r="76" spans="1:10" ht="47.1" customHeight="1">
      <c r="A76" s="10">
        <v>69</v>
      </c>
      <c r="B76" s="25" t="s">
        <v>230</v>
      </c>
      <c r="C76" s="25" t="s">
        <v>231</v>
      </c>
      <c r="D76" s="10" t="s">
        <v>83</v>
      </c>
      <c r="E76" s="10" t="s">
        <v>232</v>
      </c>
      <c r="F76" s="27">
        <v>9185.3781159999999</v>
      </c>
      <c r="G76" s="131">
        <v>4666.08</v>
      </c>
      <c r="H76" s="130">
        <f t="shared" si="1"/>
        <v>16147.894727928</v>
      </c>
      <c r="I76" s="132"/>
      <c r="J76" s="132"/>
    </row>
    <row r="77" spans="1:10" ht="57" customHeight="1">
      <c r="A77" s="10">
        <v>70</v>
      </c>
      <c r="B77" s="25" t="s">
        <v>233</v>
      </c>
      <c r="C77" s="25" t="s">
        <v>234</v>
      </c>
      <c r="D77" s="10" t="s">
        <v>83</v>
      </c>
      <c r="E77" s="10" t="s">
        <v>235</v>
      </c>
      <c r="F77" s="27">
        <v>9432.6845099999991</v>
      </c>
      <c r="G77" s="131">
        <v>6379.3</v>
      </c>
      <c r="H77" s="130">
        <f t="shared" si="1"/>
        <v>7310.3304952499993</v>
      </c>
      <c r="I77" s="132"/>
      <c r="J77" s="132"/>
    </row>
    <row r="78" spans="1:10" ht="42.2" customHeight="1">
      <c r="A78" s="10">
        <v>71</v>
      </c>
      <c r="B78" s="25" t="s">
        <v>81</v>
      </c>
      <c r="C78" s="25" t="s">
        <v>236</v>
      </c>
      <c r="D78" s="10" t="s">
        <v>83</v>
      </c>
      <c r="E78" s="10" t="s">
        <v>237</v>
      </c>
      <c r="F78" s="27">
        <v>5228.9635870000002</v>
      </c>
      <c r="G78" s="131">
        <v>3663.81</v>
      </c>
      <c r="H78" s="130">
        <f t="shared" si="1"/>
        <v>4533.5114299289999</v>
      </c>
      <c r="I78" s="132"/>
      <c r="J78" s="132"/>
    </row>
    <row r="79" spans="1:10" ht="42.2" customHeight="1">
      <c r="A79" s="10">
        <v>72</v>
      </c>
      <c r="B79" s="25" t="s">
        <v>81</v>
      </c>
      <c r="C79" s="25" t="s">
        <v>238</v>
      </c>
      <c r="D79" s="10" t="s">
        <v>83</v>
      </c>
      <c r="E79" s="10" t="s">
        <v>239</v>
      </c>
      <c r="F79" s="27">
        <v>5305.8682099999996</v>
      </c>
      <c r="G79" s="131">
        <v>3896.3</v>
      </c>
      <c r="H79" s="130">
        <f t="shared" si="1"/>
        <v>1172.5968744099998</v>
      </c>
      <c r="I79" s="132"/>
      <c r="J79" s="132"/>
    </row>
    <row r="80" spans="1:10" ht="42.2" customHeight="1">
      <c r="A80" s="10">
        <v>73</v>
      </c>
      <c r="B80" s="25" t="s">
        <v>81</v>
      </c>
      <c r="C80" s="25" t="s">
        <v>240</v>
      </c>
      <c r="D80" s="10" t="s">
        <v>83</v>
      </c>
      <c r="E80" s="10" t="s">
        <v>241</v>
      </c>
      <c r="F80" s="27">
        <v>5144.7577080000001</v>
      </c>
      <c r="G80" s="131">
        <v>3826.04</v>
      </c>
      <c r="H80" s="130">
        <f t="shared" si="1"/>
        <v>7485.6224651400007</v>
      </c>
      <c r="I80" s="132"/>
      <c r="J80" s="132"/>
    </row>
    <row r="81" spans="1:10" ht="71.45" customHeight="1">
      <c r="A81" s="10">
        <v>74</v>
      </c>
      <c r="B81" s="25" t="s">
        <v>158</v>
      </c>
      <c r="C81" s="25" t="s">
        <v>242</v>
      </c>
      <c r="D81" s="10" t="s">
        <v>160</v>
      </c>
      <c r="E81" s="10" t="s">
        <v>34</v>
      </c>
      <c r="F81" s="27">
        <v>501.4</v>
      </c>
      <c r="G81" s="10">
        <v>435</v>
      </c>
      <c r="H81" s="130">
        <f t="shared" si="1"/>
        <v>501.4</v>
      </c>
      <c r="I81" s="132"/>
      <c r="J81" s="132"/>
    </row>
    <row r="82" spans="1:10" ht="47.1" customHeight="1">
      <c r="A82" s="10">
        <v>75</v>
      </c>
      <c r="B82" s="25" t="s">
        <v>243</v>
      </c>
      <c r="C82" s="25" t="s">
        <v>244</v>
      </c>
      <c r="D82" s="10" t="s">
        <v>245</v>
      </c>
      <c r="E82" s="10" t="s">
        <v>34</v>
      </c>
      <c r="F82" s="27">
        <v>14170</v>
      </c>
      <c r="G82" s="131">
        <v>12000</v>
      </c>
      <c r="H82" s="130">
        <f t="shared" si="1"/>
        <v>14170</v>
      </c>
      <c r="I82" s="132"/>
      <c r="J82" s="132"/>
    </row>
    <row r="83" spans="1:10" ht="33" customHeight="1">
      <c r="A83" s="10">
        <v>76</v>
      </c>
      <c r="B83" s="25" t="s">
        <v>108</v>
      </c>
      <c r="C83" s="25" t="s">
        <v>109</v>
      </c>
      <c r="D83" s="10" t="s">
        <v>46</v>
      </c>
      <c r="E83" s="10" t="s">
        <v>246</v>
      </c>
      <c r="F83" s="27">
        <v>13.703044</v>
      </c>
      <c r="G83" s="10">
        <v>5.72</v>
      </c>
      <c r="H83" s="130">
        <f t="shared" si="1"/>
        <v>4060.8970894000004</v>
      </c>
      <c r="I83" s="132"/>
      <c r="J83" s="132"/>
    </row>
    <row r="84" spans="1:10" ht="22.7" customHeight="1">
      <c r="A84" s="10"/>
      <c r="B84" s="155" t="s">
        <v>247</v>
      </c>
      <c r="C84" s="155"/>
      <c r="D84" s="10"/>
      <c r="E84" s="10"/>
      <c r="F84" s="27"/>
      <c r="G84" s="131"/>
      <c r="H84" s="130">
        <f t="shared" si="1"/>
        <v>0</v>
      </c>
      <c r="I84" s="10"/>
      <c r="J84" s="132"/>
    </row>
    <row r="85" spans="1:10" ht="57.75" customHeight="1">
      <c r="A85" s="10">
        <v>77</v>
      </c>
      <c r="B85" s="25" t="s">
        <v>35</v>
      </c>
      <c r="C85" s="25" t="s">
        <v>248</v>
      </c>
      <c r="D85" s="10" t="s">
        <v>37</v>
      </c>
      <c r="E85" s="10" t="s">
        <v>249</v>
      </c>
      <c r="F85" s="27">
        <v>16.350000000000001</v>
      </c>
      <c r="G85" s="131"/>
      <c r="H85" s="130">
        <f t="shared" si="1"/>
        <v>783.65550000000007</v>
      </c>
      <c r="I85" s="132"/>
      <c r="J85" s="132"/>
    </row>
    <row r="86" spans="1:10" ht="75.2" customHeight="1">
      <c r="A86" s="10">
        <v>78</v>
      </c>
      <c r="B86" s="25" t="s">
        <v>40</v>
      </c>
      <c r="C86" s="25" t="s">
        <v>166</v>
      </c>
      <c r="D86" s="10" t="s">
        <v>37</v>
      </c>
      <c r="E86" s="10" t="s">
        <v>250</v>
      </c>
      <c r="F86" s="27">
        <v>16.350000000000001</v>
      </c>
      <c r="G86" s="131"/>
      <c r="H86" s="130">
        <f t="shared" si="1"/>
        <v>519.76650000000006</v>
      </c>
      <c r="I86" s="132"/>
      <c r="J86" s="132"/>
    </row>
    <row r="87" spans="1:10" ht="27.95" customHeight="1">
      <c r="A87" s="10">
        <v>79</v>
      </c>
      <c r="B87" s="25" t="s">
        <v>44</v>
      </c>
      <c r="C87" s="25" t="s">
        <v>45</v>
      </c>
      <c r="D87" s="10" t="s">
        <v>46</v>
      </c>
      <c r="E87" s="10" t="s">
        <v>251</v>
      </c>
      <c r="F87" s="27">
        <v>5.45</v>
      </c>
      <c r="G87" s="131"/>
      <c r="H87" s="130">
        <f t="shared" si="1"/>
        <v>108.455</v>
      </c>
      <c r="I87" s="132"/>
      <c r="J87" s="132"/>
    </row>
    <row r="88" spans="1:10" ht="29.1" customHeight="1">
      <c r="A88" s="10">
        <v>80</v>
      </c>
      <c r="B88" s="25" t="s">
        <v>49</v>
      </c>
      <c r="C88" s="25" t="s">
        <v>169</v>
      </c>
      <c r="D88" s="10" t="s">
        <v>37</v>
      </c>
      <c r="E88" s="10" t="s">
        <v>252</v>
      </c>
      <c r="F88" s="27">
        <v>267.05</v>
      </c>
      <c r="G88" s="129">
        <v>145</v>
      </c>
      <c r="H88" s="130">
        <f t="shared" si="1"/>
        <v>798.47950000000014</v>
      </c>
      <c r="I88" s="132"/>
      <c r="J88" s="132"/>
    </row>
    <row r="89" spans="1:10" ht="58.5" customHeight="1">
      <c r="A89" s="10">
        <v>81</v>
      </c>
      <c r="B89" s="25" t="s">
        <v>53</v>
      </c>
      <c r="C89" s="25" t="s">
        <v>171</v>
      </c>
      <c r="D89" s="10" t="s">
        <v>37</v>
      </c>
      <c r="E89" s="10" t="s">
        <v>253</v>
      </c>
      <c r="F89" s="27">
        <v>681.25</v>
      </c>
      <c r="G89" s="129">
        <v>475</v>
      </c>
      <c r="H89" s="130">
        <f t="shared" si="1"/>
        <v>1355.6875</v>
      </c>
      <c r="I89" s="132"/>
      <c r="J89" s="132"/>
    </row>
    <row r="90" spans="1:10" ht="46.5" customHeight="1">
      <c r="A90" s="10">
        <v>82</v>
      </c>
      <c r="B90" s="25" t="s">
        <v>57</v>
      </c>
      <c r="C90" s="25" t="s">
        <v>173</v>
      </c>
      <c r="D90" s="10" t="s">
        <v>37</v>
      </c>
      <c r="E90" s="10" t="s">
        <v>254</v>
      </c>
      <c r="F90" s="27">
        <v>701.82375000000002</v>
      </c>
      <c r="G90" s="131">
        <v>262.5</v>
      </c>
      <c r="H90" s="130">
        <f t="shared" si="1"/>
        <v>6218.1584249999996</v>
      </c>
      <c r="I90" s="132"/>
      <c r="J90" s="132"/>
    </row>
    <row r="91" spans="1:10" ht="56.25" customHeight="1">
      <c r="A91" s="10">
        <v>83</v>
      </c>
      <c r="B91" s="25" t="s">
        <v>65</v>
      </c>
      <c r="C91" s="25" t="s">
        <v>175</v>
      </c>
      <c r="D91" s="10" t="s">
        <v>37</v>
      </c>
      <c r="E91" s="10" t="s">
        <v>255</v>
      </c>
      <c r="F91" s="27">
        <v>657.17190000000005</v>
      </c>
      <c r="G91" s="27">
        <v>485</v>
      </c>
      <c r="H91" s="130">
        <f t="shared" si="1"/>
        <v>992.32956900000011</v>
      </c>
      <c r="I91" s="132"/>
      <c r="J91" s="132"/>
    </row>
    <row r="92" spans="1:10" ht="46.5" customHeight="1">
      <c r="A92" s="10">
        <v>84</v>
      </c>
      <c r="B92" s="25" t="s">
        <v>61</v>
      </c>
      <c r="C92" s="25" t="s">
        <v>177</v>
      </c>
      <c r="D92" s="10" t="s">
        <v>37</v>
      </c>
      <c r="E92" s="10" t="s">
        <v>256</v>
      </c>
      <c r="F92" s="27">
        <v>701.82375000000002</v>
      </c>
      <c r="G92" s="131">
        <v>262.5</v>
      </c>
      <c r="H92" s="130">
        <f t="shared" si="1"/>
        <v>5607.5717625000007</v>
      </c>
      <c r="I92" s="132"/>
      <c r="J92" s="132"/>
    </row>
    <row r="93" spans="1:10" ht="75" customHeight="1">
      <c r="A93" s="10">
        <v>85</v>
      </c>
      <c r="B93" s="25" t="s">
        <v>69</v>
      </c>
      <c r="C93" s="25" t="s">
        <v>179</v>
      </c>
      <c r="D93" s="10" t="s">
        <v>37</v>
      </c>
      <c r="E93" s="10" t="s">
        <v>257</v>
      </c>
      <c r="F93" s="27">
        <v>928.59280000000001</v>
      </c>
      <c r="G93" s="27">
        <v>485</v>
      </c>
      <c r="H93" s="130">
        <f t="shared" si="1"/>
        <v>2135.7634399999997</v>
      </c>
      <c r="I93" s="132"/>
      <c r="J93" s="132"/>
    </row>
    <row r="94" spans="1:10" ht="51.4" customHeight="1">
      <c r="A94" s="10">
        <v>86</v>
      </c>
      <c r="B94" s="25" t="s">
        <v>181</v>
      </c>
      <c r="C94" s="25" t="s">
        <v>182</v>
      </c>
      <c r="D94" s="10" t="s">
        <v>37</v>
      </c>
      <c r="E94" s="10" t="s">
        <v>258</v>
      </c>
      <c r="F94" s="27">
        <v>914.78250000000003</v>
      </c>
      <c r="G94" s="27">
        <v>485</v>
      </c>
      <c r="H94" s="130">
        <f t="shared" si="1"/>
        <v>869.04337499999997</v>
      </c>
      <c r="I94" s="132"/>
      <c r="J94" s="132"/>
    </row>
    <row r="95" spans="1:10" ht="60.75" customHeight="1">
      <c r="A95" s="10">
        <v>87</v>
      </c>
      <c r="B95" s="25" t="s">
        <v>77</v>
      </c>
      <c r="C95" s="25" t="s">
        <v>184</v>
      </c>
      <c r="D95" s="10" t="s">
        <v>37</v>
      </c>
      <c r="E95" s="10" t="s">
        <v>259</v>
      </c>
      <c r="F95" s="27">
        <v>1039.5329999999999</v>
      </c>
      <c r="G95" s="27">
        <v>485</v>
      </c>
      <c r="H95" s="130">
        <f t="shared" si="1"/>
        <v>2921.0877299999997</v>
      </c>
      <c r="I95" s="132"/>
      <c r="J95" s="132"/>
    </row>
    <row r="96" spans="1:10" ht="42.2" customHeight="1">
      <c r="A96" s="10">
        <v>88</v>
      </c>
      <c r="B96" s="25" t="s">
        <v>186</v>
      </c>
      <c r="C96" s="25" t="s">
        <v>187</v>
      </c>
      <c r="D96" s="10" t="s">
        <v>46</v>
      </c>
      <c r="E96" s="10" t="s">
        <v>260</v>
      </c>
      <c r="F96" s="27">
        <v>275.93349999999998</v>
      </c>
      <c r="G96" s="27">
        <v>105</v>
      </c>
      <c r="H96" s="130">
        <f t="shared" si="1"/>
        <v>17094.080324999999</v>
      </c>
      <c r="I96" s="132"/>
      <c r="J96" s="132"/>
    </row>
    <row r="97" spans="1:10" ht="42.2" customHeight="1">
      <c r="A97" s="10">
        <v>89</v>
      </c>
      <c r="B97" s="25" t="s">
        <v>189</v>
      </c>
      <c r="C97" s="25" t="s">
        <v>190</v>
      </c>
      <c r="D97" s="10" t="s">
        <v>46</v>
      </c>
      <c r="E97" s="10" t="s">
        <v>261</v>
      </c>
      <c r="F97" s="27">
        <v>248.52</v>
      </c>
      <c r="G97" s="27">
        <v>100</v>
      </c>
      <c r="H97" s="130">
        <f t="shared" si="1"/>
        <v>211.24199999999999</v>
      </c>
      <c r="I97" s="132"/>
      <c r="J97" s="132"/>
    </row>
    <row r="98" spans="1:10" ht="42.2" customHeight="1">
      <c r="A98" s="10">
        <v>90</v>
      </c>
      <c r="B98" s="25" t="s">
        <v>192</v>
      </c>
      <c r="C98" s="25" t="s">
        <v>262</v>
      </c>
      <c r="D98" s="10" t="s">
        <v>194</v>
      </c>
      <c r="E98" s="10" t="s">
        <v>263</v>
      </c>
      <c r="F98" s="27">
        <v>344.6035</v>
      </c>
      <c r="G98" s="27">
        <v>205</v>
      </c>
      <c r="H98" s="130">
        <f t="shared" si="1"/>
        <v>1075.16292</v>
      </c>
      <c r="I98" s="132"/>
      <c r="J98" s="132"/>
    </row>
    <row r="99" spans="1:10" ht="42.2" customHeight="1">
      <c r="A99" s="10">
        <v>91</v>
      </c>
      <c r="B99" s="25" t="s">
        <v>264</v>
      </c>
      <c r="C99" s="25" t="s">
        <v>262</v>
      </c>
      <c r="D99" s="10" t="s">
        <v>46</v>
      </c>
      <c r="E99" s="10" t="s">
        <v>265</v>
      </c>
      <c r="F99" s="27">
        <v>406.35199999999998</v>
      </c>
      <c r="G99" s="27">
        <v>260</v>
      </c>
      <c r="H99" s="130">
        <f t="shared" si="1"/>
        <v>32.508159999999997</v>
      </c>
      <c r="I99" s="132"/>
      <c r="J99" s="132"/>
    </row>
    <row r="100" spans="1:10" ht="46.5" customHeight="1">
      <c r="A100" s="10">
        <v>92</v>
      </c>
      <c r="B100" s="25" t="s">
        <v>266</v>
      </c>
      <c r="C100" s="25" t="s">
        <v>267</v>
      </c>
      <c r="D100" s="10" t="s">
        <v>46</v>
      </c>
      <c r="E100" s="10" t="s">
        <v>268</v>
      </c>
      <c r="F100" s="27">
        <v>258.03025000000002</v>
      </c>
      <c r="G100" s="27">
        <v>105</v>
      </c>
      <c r="H100" s="130">
        <f t="shared" si="1"/>
        <v>418.00900500000006</v>
      </c>
      <c r="I100" s="132"/>
      <c r="J100" s="132"/>
    </row>
    <row r="101" spans="1:10" ht="42.2" customHeight="1">
      <c r="A101" s="10">
        <v>93</v>
      </c>
      <c r="B101" s="25" t="s">
        <v>202</v>
      </c>
      <c r="C101" s="25" t="s">
        <v>203</v>
      </c>
      <c r="D101" s="10" t="s">
        <v>46</v>
      </c>
      <c r="E101" s="10" t="s">
        <v>269</v>
      </c>
      <c r="F101" s="27">
        <v>131.43928500000001</v>
      </c>
      <c r="G101" s="10">
        <v>65.55</v>
      </c>
      <c r="H101" s="130">
        <f t="shared" si="1"/>
        <v>1992.6195606000001</v>
      </c>
      <c r="I101" s="132"/>
      <c r="J101" s="132"/>
    </row>
    <row r="102" spans="1:10" ht="42.2" customHeight="1">
      <c r="A102" s="10">
        <v>94</v>
      </c>
      <c r="B102" s="25" t="s">
        <v>205</v>
      </c>
      <c r="C102" s="25" t="s">
        <v>206</v>
      </c>
      <c r="D102" s="10" t="s">
        <v>46</v>
      </c>
      <c r="E102" s="10" t="s">
        <v>270</v>
      </c>
      <c r="F102" s="27">
        <v>131.43928500000001</v>
      </c>
      <c r="G102" s="10">
        <v>65.55</v>
      </c>
      <c r="H102" s="130">
        <f t="shared" si="1"/>
        <v>3945.8073357000003</v>
      </c>
      <c r="I102" s="132"/>
      <c r="J102" s="132"/>
    </row>
    <row r="103" spans="1:10" ht="33" customHeight="1">
      <c r="A103" s="10">
        <v>95</v>
      </c>
      <c r="B103" s="25" t="s">
        <v>271</v>
      </c>
      <c r="C103" s="25" t="s">
        <v>209</v>
      </c>
      <c r="D103" s="10" t="s">
        <v>46</v>
      </c>
      <c r="E103" s="10" t="s">
        <v>272</v>
      </c>
      <c r="F103" s="27">
        <v>49.875239000000001</v>
      </c>
      <c r="G103" s="10">
        <v>36.57</v>
      </c>
      <c r="H103" s="130">
        <f t="shared" si="1"/>
        <v>2563.0885322100003</v>
      </c>
      <c r="I103" s="132"/>
      <c r="J103" s="132"/>
    </row>
    <row r="104" spans="1:10" ht="33" customHeight="1">
      <c r="A104" s="10">
        <v>96</v>
      </c>
      <c r="B104" s="25" t="s">
        <v>211</v>
      </c>
      <c r="C104" s="25" t="s">
        <v>212</v>
      </c>
      <c r="D104" s="10" t="s">
        <v>46</v>
      </c>
      <c r="E104" s="10" t="s">
        <v>273</v>
      </c>
      <c r="F104" s="27">
        <v>558.08000000000004</v>
      </c>
      <c r="G104" s="131">
        <v>400</v>
      </c>
      <c r="H104" s="130">
        <f t="shared" si="1"/>
        <v>29416.396800000002</v>
      </c>
      <c r="I104" s="132"/>
      <c r="J104" s="132"/>
    </row>
    <row r="105" spans="1:10" ht="23.85" customHeight="1">
      <c r="A105" s="10">
        <v>97</v>
      </c>
      <c r="B105" s="25" t="s">
        <v>213</v>
      </c>
      <c r="C105" s="25" t="s">
        <v>214</v>
      </c>
      <c r="D105" s="10" t="s">
        <v>46</v>
      </c>
      <c r="E105" s="10" t="s">
        <v>274</v>
      </c>
      <c r="F105" s="27">
        <v>24.1435</v>
      </c>
      <c r="G105" s="131">
        <v>5</v>
      </c>
      <c r="H105" s="130">
        <f t="shared" si="1"/>
        <v>1760.7854550000002</v>
      </c>
      <c r="I105" s="132"/>
      <c r="J105" s="132"/>
    </row>
    <row r="106" spans="1:10" ht="39.6" customHeight="1">
      <c r="A106" s="10">
        <v>98</v>
      </c>
      <c r="B106" s="25" t="s">
        <v>213</v>
      </c>
      <c r="C106" s="25" t="s">
        <v>216</v>
      </c>
      <c r="D106" s="10" t="s">
        <v>46</v>
      </c>
      <c r="E106" s="10" t="s">
        <v>275</v>
      </c>
      <c r="F106" s="27">
        <v>24.1435</v>
      </c>
      <c r="G106" s="131">
        <v>5</v>
      </c>
      <c r="H106" s="130">
        <f t="shared" si="1"/>
        <v>709.81889999999999</v>
      </c>
      <c r="I106" s="132"/>
      <c r="J106" s="132"/>
    </row>
    <row r="107" spans="1:10" ht="39" customHeight="1">
      <c r="A107" s="10">
        <v>99</v>
      </c>
      <c r="B107" s="25" t="s">
        <v>218</v>
      </c>
      <c r="C107" s="25" t="s">
        <v>219</v>
      </c>
      <c r="D107" s="10" t="s">
        <v>46</v>
      </c>
      <c r="E107" s="10" t="s">
        <v>276</v>
      </c>
      <c r="F107" s="27">
        <v>66.707999999999998</v>
      </c>
      <c r="G107" s="131">
        <v>40</v>
      </c>
      <c r="H107" s="130">
        <f t="shared" si="1"/>
        <v>891.2188799999999</v>
      </c>
      <c r="I107" s="132"/>
      <c r="J107" s="132"/>
    </row>
    <row r="108" spans="1:10" ht="55.5" customHeight="1">
      <c r="A108" s="10">
        <v>100</v>
      </c>
      <c r="B108" s="25" t="s">
        <v>105</v>
      </c>
      <c r="C108" s="25" t="s">
        <v>220</v>
      </c>
      <c r="D108" s="10" t="s">
        <v>46</v>
      </c>
      <c r="E108" s="10">
        <v>3.26</v>
      </c>
      <c r="F108" s="27">
        <v>708.5</v>
      </c>
      <c r="G108" s="131"/>
      <c r="H108" s="130">
        <f t="shared" si="1"/>
        <v>2309.71</v>
      </c>
      <c r="I108" s="132"/>
      <c r="J108" s="132"/>
    </row>
    <row r="109" spans="1:10" ht="56.25" customHeight="1">
      <c r="A109" s="10">
        <v>101</v>
      </c>
      <c r="B109" s="25" t="s">
        <v>277</v>
      </c>
      <c r="C109" s="25" t="s">
        <v>278</v>
      </c>
      <c r="D109" s="10" t="s">
        <v>83</v>
      </c>
      <c r="E109" s="10" t="s">
        <v>279</v>
      </c>
      <c r="F109" s="27">
        <v>9816.8761560000003</v>
      </c>
      <c r="G109" s="131">
        <v>5164.28</v>
      </c>
      <c r="H109" s="130">
        <f t="shared" si="1"/>
        <v>98.168761560000007</v>
      </c>
      <c r="I109" s="132"/>
      <c r="J109" s="132"/>
    </row>
    <row r="110" spans="1:10" ht="66.2" customHeight="1">
      <c r="A110" s="10">
        <v>102</v>
      </c>
      <c r="B110" s="25" t="s">
        <v>105</v>
      </c>
      <c r="C110" s="25" t="s">
        <v>221</v>
      </c>
      <c r="D110" s="10" t="s">
        <v>46</v>
      </c>
      <c r="E110" s="10">
        <v>2.59</v>
      </c>
      <c r="F110" s="27">
        <v>708.5</v>
      </c>
      <c r="G110" s="131"/>
      <c r="H110" s="130">
        <f t="shared" si="1"/>
        <v>1835.0149999999999</v>
      </c>
      <c r="I110" s="132"/>
      <c r="J110" s="132"/>
    </row>
    <row r="111" spans="1:10" ht="54" customHeight="1">
      <c r="A111" s="10">
        <v>103</v>
      </c>
      <c r="B111" s="25" t="s">
        <v>280</v>
      </c>
      <c r="C111" s="25" t="s">
        <v>281</v>
      </c>
      <c r="D111" s="10" t="s">
        <v>83</v>
      </c>
      <c r="E111" s="10" t="s">
        <v>282</v>
      </c>
      <c r="F111" s="27">
        <v>9816.8761560000003</v>
      </c>
      <c r="G111" s="131">
        <v>5164.28</v>
      </c>
      <c r="H111" s="130">
        <f t="shared" si="1"/>
        <v>3229.7522553240001</v>
      </c>
      <c r="I111" s="132"/>
      <c r="J111" s="132"/>
    </row>
    <row r="112" spans="1:10" ht="51" customHeight="1">
      <c r="A112" s="10">
        <v>104</v>
      </c>
      <c r="B112" s="25" t="s">
        <v>283</v>
      </c>
      <c r="C112" s="25" t="s">
        <v>284</v>
      </c>
      <c r="D112" s="10" t="s">
        <v>83</v>
      </c>
      <c r="E112" s="10" t="s">
        <v>285</v>
      </c>
      <c r="F112" s="27">
        <v>9816.8761560000003</v>
      </c>
      <c r="G112" s="131">
        <v>5164.28</v>
      </c>
      <c r="H112" s="130">
        <f t="shared" si="1"/>
        <v>1197.6588910319999</v>
      </c>
      <c r="I112" s="132"/>
      <c r="J112" s="132"/>
    </row>
    <row r="113" spans="1:10" ht="42.2" customHeight="1">
      <c r="A113" s="10">
        <v>105</v>
      </c>
      <c r="B113" s="25" t="s">
        <v>223</v>
      </c>
      <c r="C113" s="25" t="s">
        <v>224</v>
      </c>
      <c r="D113" s="10" t="s">
        <v>83</v>
      </c>
      <c r="E113" s="10" t="s">
        <v>286</v>
      </c>
      <c r="F113" s="27">
        <v>9189.6703180000004</v>
      </c>
      <c r="G113" s="10">
        <v>6136.34</v>
      </c>
      <c r="H113" s="130">
        <f t="shared" si="1"/>
        <v>2830.4184579440002</v>
      </c>
      <c r="I113" s="132"/>
      <c r="J113" s="132"/>
    </row>
    <row r="114" spans="1:10" ht="23.85" customHeight="1">
      <c r="A114" s="10">
        <v>106</v>
      </c>
      <c r="B114" s="25" t="s">
        <v>226</v>
      </c>
      <c r="C114" s="25" t="s">
        <v>227</v>
      </c>
      <c r="D114" s="10" t="s">
        <v>228</v>
      </c>
      <c r="E114" s="10" t="s">
        <v>287</v>
      </c>
      <c r="F114" s="27">
        <v>4.9050000000000002</v>
      </c>
      <c r="G114" s="10">
        <v>1.5</v>
      </c>
      <c r="H114" s="130">
        <f t="shared" si="1"/>
        <v>176.58</v>
      </c>
      <c r="I114" s="132"/>
      <c r="J114" s="132"/>
    </row>
    <row r="115" spans="1:10" ht="51.75" customHeight="1">
      <c r="A115" s="10">
        <v>107</v>
      </c>
      <c r="B115" s="25" t="s">
        <v>230</v>
      </c>
      <c r="C115" s="25" t="s">
        <v>231</v>
      </c>
      <c r="D115" s="10" t="s">
        <v>83</v>
      </c>
      <c r="E115" s="10" t="s">
        <v>288</v>
      </c>
      <c r="F115" s="27">
        <v>9185.3781159999999</v>
      </c>
      <c r="G115" s="10">
        <v>4666.08</v>
      </c>
      <c r="H115" s="130">
        <f t="shared" si="1"/>
        <v>7770.8298861359999</v>
      </c>
      <c r="I115" s="132"/>
      <c r="J115" s="132"/>
    </row>
    <row r="116" spans="1:10" ht="65.25" customHeight="1">
      <c r="A116" s="10">
        <v>108</v>
      </c>
      <c r="B116" s="25" t="s">
        <v>233</v>
      </c>
      <c r="C116" s="25" t="s">
        <v>289</v>
      </c>
      <c r="D116" s="10" t="s">
        <v>83</v>
      </c>
      <c r="E116" s="10" t="s">
        <v>290</v>
      </c>
      <c r="F116" s="27">
        <v>9432.6845099999991</v>
      </c>
      <c r="G116" s="131">
        <v>6379.3</v>
      </c>
      <c r="H116" s="130">
        <f t="shared" si="1"/>
        <v>9064.8098141099981</v>
      </c>
      <c r="I116" s="132"/>
      <c r="J116" s="132"/>
    </row>
    <row r="117" spans="1:10" ht="42.2" customHeight="1">
      <c r="A117" s="10">
        <v>109</v>
      </c>
      <c r="B117" s="25" t="s">
        <v>81</v>
      </c>
      <c r="C117" s="25" t="s">
        <v>236</v>
      </c>
      <c r="D117" s="10" t="s">
        <v>83</v>
      </c>
      <c r="E117" s="10" t="s">
        <v>291</v>
      </c>
      <c r="F117" s="27">
        <v>5228.9635870000002</v>
      </c>
      <c r="G117" s="131">
        <v>3663.81</v>
      </c>
      <c r="H117" s="130">
        <f t="shared" si="1"/>
        <v>1014.4189358780001</v>
      </c>
      <c r="I117" s="132"/>
      <c r="J117" s="132"/>
    </row>
    <row r="118" spans="1:10" ht="42.2" customHeight="1">
      <c r="A118" s="10">
        <v>110</v>
      </c>
      <c r="B118" s="25" t="s">
        <v>81</v>
      </c>
      <c r="C118" s="25" t="s">
        <v>240</v>
      </c>
      <c r="D118" s="10" t="s">
        <v>83</v>
      </c>
      <c r="E118" s="10" t="s">
        <v>292</v>
      </c>
      <c r="F118" s="27">
        <v>5144.7577080000001</v>
      </c>
      <c r="G118" s="131">
        <v>3826.04</v>
      </c>
      <c r="H118" s="130">
        <f t="shared" si="1"/>
        <v>1955.0079290400001</v>
      </c>
      <c r="I118" s="132"/>
      <c r="J118" s="132"/>
    </row>
    <row r="119" spans="1:10" ht="71.25" customHeight="1">
      <c r="A119" s="10">
        <v>111</v>
      </c>
      <c r="B119" s="25" t="s">
        <v>158</v>
      </c>
      <c r="C119" s="25" t="s">
        <v>242</v>
      </c>
      <c r="D119" s="10" t="s">
        <v>160</v>
      </c>
      <c r="E119" s="10" t="s">
        <v>34</v>
      </c>
      <c r="F119" s="27">
        <v>501.4</v>
      </c>
      <c r="G119" s="10">
        <v>435</v>
      </c>
      <c r="H119" s="130">
        <f t="shared" si="1"/>
        <v>501.4</v>
      </c>
      <c r="I119" s="132"/>
      <c r="J119" s="132"/>
    </row>
    <row r="120" spans="1:10" ht="51" customHeight="1">
      <c r="A120" s="10">
        <v>112</v>
      </c>
      <c r="B120" s="25" t="s">
        <v>243</v>
      </c>
      <c r="C120" s="25" t="s">
        <v>244</v>
      </c>
      <c r="D120" s="10" t="s">
        <v>245</v>
      </c>
      <c r="E120" s="10" t="s">
        <v>34</v>
      </c>
      <c r="F120" s="27">
        <v>14170</v>
      </c>
      <c r="G120" s="131">
        <v>12000</v>
      </c>
      <c r="H120" s="130">
        <f t="shared" si="1"/>
        <v>14170</v>
      </c>
      <c r="I120" s="132"/>
      <c r="J120" s="132"/>
    </row>
    <row r="121" spans="1:10" ht="36.75" customHeight="1">
      <c r="A121" s="10">
        <v>113</v>
      </c>
      <c r="B121" s="25" t="s">
        <v>108</v>
      </c>
      <c r="C121" s="25" t="s">
        <v>109</v>
      </c>
      <c r="D121" s="10" t="s">
        <v>46</v>
      </c>
      <c r="E121" s="10" t="s">
        <v>293</v>
      </c>
      <c r="F121" s="27">
        <v>13.703044</v>
      </c>
      <c r="G121" s="10">
        <v>5.72</v>
      </c>
      <c r="H121" s="130">
        <f t="shared" si="1"/>
        <v>1148.3150871999999</v>
      </c>
      <c r="I121" s="132"/>
      <c r="J121" s="132"/>
    </row>
    <row r="122" spans="1:10" ht="22.7" customHeight="1">
      <c r="A122" s="10"/>
      <c r="B122" s="155" t="s">
        <v>294</v>
      </c>
      <c r="C122" s="155"/>
      <c r="D122" s="10"/>
      <c r="E122" s="10"/>
      <c r="F122" s="27"/>
      <c r="G122" s="131"/>
      <c r="H122" s="130">
        <f t="shared" si="1"/>
        <v>0</v>
      </c>
      <c r="I122" s="10"/>
      <c r="J122" s="132"/>
    </row>
    <row r="123" spans="1:10" ht="60" customHeight="1">
      <c r="A123" s="10">
        <v>114</v>
      </c>
      <c r="B123" s="25" t="s">
        <v>35</v>
      </c>
      <c r="C123" s="25" t="s">
        <v>164</v>
      </c>
      <c r="D123" s="10" t="s">
        <v>37</v>
      </c>
      <c r="E123" s="10" t="s">
        <v>295</v>
      </c>
      <c r="F123" s="27">
        <v>16.350000000000001</v>
      </c>
      <c r="G123" s="131"/>
      <c r="H123" s="130">
        <f t="shared" si="1"/>
        <v>250.48200000000003</v>
      </c>
      <c r="I123" s="132"/>
      <c r="J123" s="132"/>
    </row>
    <row r="124" spans="1:10" ht="75.2" customHeight="1">
      <c r="A124" s="10">
        <v>115</v>
      </c>
      <c r="B124" s="25" t="s">
        <v>40</v>
      </c>
      <c r="C124" s="25" t="s">
        <v>41</v>
      </c>
      <c r="D124" s="10" t="s">
        <v>37</v>
      </c>
      <c r="E124" s="10" t="s">
        <v>296</v>
      </c>
      <c r="F124" s="27">
        <v>16.350000000000001</v>
      </c>
      <c r="G124" s="131"/>
      <c r="H124" s="130">
        <f t="shared" si="1"/>
        <v>182.95650000000001</v>
      </c>
      <c r="I124" s="132"/>
      <c r="J124" s="132"/>
    </row>
    <row r="125" spans="1:10" ht="30" customHeight="1">
      <c r="A125" s="10">
        <v>116</v>
      </c>
      <c r="B125" s="25" t="s">
        <v>44</v>
      </c>
      <c r="C125" s="25" t="s">
        <v>45</v>
      </c>
      <c r="D125" s="10" t="s">
        <v>46</v>
      </c>
      <c r="E125" s="10" t="s">
        <v>297</v>
      </c>
      <c r="F125" s="27">
        <v>5.45</v>
      </c>
      <c r="G125" s="131"/>
      <c r="H125" s="130">
        <f t="shared" si="1"/>
        <v>37.823</v>
      </c>
      <c r="I125" s="132"/>
      <c r="J125" s="132"/>
    </row>
    <row r="126" spans="1:10" ht="33" customHeight="1">
      <c r="A126" s="10">
        <v>117</v>
      </c>
      <c r="B126" s="25" t="s">
        <v>49</v>
      </c>
      <c r="C126" s="25" t="s">
        <v>50</v>
      </c>
      <c r="D126" s="10" t="s">
        <v>37</v>
      </c>
      <c r="E126" s="10" t="s">
        <v>298</v>
      </c>
      <c r="F126" s="27">
        <v>267.05</v>
      </c>
      <c r="G126" s="129">
        <v>145</v>
      </c>
      <c r="H126" s="130">
        <f t="shared" si="1"/>
        <v>277.73200000000003</v>
      </c>
      <c r="I126" s="132"/>
      <c r="J126" s="132"/>
    </row>
    <row r="127" spans="1:10" ht="51.4" customHeight="1">
      <c r="A127" s="10">
        <v>118</v>
      </c>
      <c r="B127" s="25" t="s">
        <v>53</v>
      </c>
      <c r="C127" s="25" t="s">
        <v>54</v>
      </c>
      <c r="D127" s="10" t="s">
        <v>37</v>
      </c>
      <c r="E127" s="10" t="s">
        <v>299</v>
      </c>
      <c r="F127" s="27">
        <v>681.25</v>
      </c>
      <c r="G127" s="129">
        <v>475</v>
      </c>
      <c r="H127" s="130">
        <f t="shared" si="1"/>
        <v>470.06249999999994</v>
      </c>
      <c r="I127" s="132"/>
      <c r="J127" s="132"/>
    </row>
    <row r="128" spans="1:10" ht="56.85" customHeight="1">
      <c r="A128" s="10">
        <v>119</v>
      </c>
      <c r="B128" s="25" t="s">
        <v>57</v>
      </c>
      <c r="C128" s="25" t="s">
        <v>58</v>
      </c>
      <c r="D128" s="10" t="s">
        <v>37</v>
      </c>
      <c r="E128" s="10" t="s">
        <v>300</v>
      </c>
      <c r="F128" s="27">
        <v>701.82375000000002</v>
      </c>
      <c r="G128" s="131">
        <v>262.5</v>
      </c>
      <c r="H128" s="130">
        <f t="shared" si="1"/>
        <v>800.07907499999999</v>
      </c>
      <c r="I128" s="132"/>
      <c r="J128" s="132"/>
    </row>
    <row r="129" spans="1:10" ht="51.4" customHeight="1">
      <c r="A129" s="10">
        <v>120</v>
      </c>
      <c r="B129" s="25" t="s">
        <v>61</v>
      </c>
      <c r="C129" s="25" t="s">
        <v>121</v>
      </c>
      <c r="D129" s="10" t="s">
        <v>37</v>
      </c>
      <c r="E129" s="10" t="s">
        <v>301</v>
      </c>
      <c r="F129" s="27">
        <v>701.82375000000002</v>
      </c>
      <c r="G129" s="131">
        <v>262.5</v>
      </c>
      <c r="H129" s="130">
        <f t="shared" si="1"/>
        <v>1754.559375</v>
      </c>
      <c r="I129" s="132"/>
      <c r="J129" s="132"/>
    </row>
    <row r="130" spans="1:10" ht="60" customHeight="1">
      <c r="A130" s="10">
        <v>121</v>
      </c>
      <c r="B130" s="25" t="s">
        <v>65</v>
      </c>
      <c r="C130" s="25" t="s">
        <v>66</v>
      </c>
      <c r="D130" s="10" t="s">
        <v>37</v>
      </c>
      <c r="E130" s="10" t="s">
        <v>261</v>
      </c>
      <c r="F130" s="27">
        <v>657.17190000000005</v>
      </c>
      <c r="G130" s="27">
        <v>485</v>
      </c>
      <c r="H130" s="130">
        <f t="shared" si="1"/>
        <v>558.59611500000005</v>
      </c>
      <c r="I130" s="132"/>
      <c r="J130" s="132"/>
    </row>
    <row r="131" spans="1:10" ht="60" customHeight="1">
      <c r="A131" s="10">
        <v>122</v>
      </c>
      <c r="B131" s="25" t="s">
        <v>69</v>
      </c>
      <c r="C131" s="25" t="s">
        <v>70</v>
      </c>
      <c r="D131" s="10" t="s">
        <v>37</v>
      </c>
      <c r="E131" s="10" t="s">
        <v>302</v>
      </c>
      <c r="F131" s="27">
        <v>928.59280000000001</v>
      </c>
      <c r="G131" s="27">
        <v>485</v>
      </c>
      <c r="H131" s="130">
        <f t="shared" si="1"/>
        <v>529.29789599999992</v>
      </c>
      <c r="I131" s="132"/>
      <c r="J131" s="132"/>
    </row>
    <row r="132" spans="1:10" ht="60" customHeight="1">
      <c r="A132" s="10">
        <v>123</v>
      </c>
      <c r="B132" s="25" t="s">
        <v>181</v>
      </c>
      <c r="C132" s="25" t="s">
        <v>74</v>
      </c>
      <c r="D132" s="10" t="s">
        <v>37</v>
      </c>
      <c r="E132" s="10" t="s">
        <v>303</v>
      </c>
      <c r="F132" s="27">
        <v>914.78250000000003</v>
      </c>
      <c r="G132" s="27">
        <v>485</v>
      </c>
      <c r="H132" s="130">
        <f t="shared" si="1"/>
        <v>411.65212500000001</v>
      </c>
      <c r="I132" s="132"/>
      <c r="J132" s="132"/>
    </row>
    <row r="133" spans="1:10" ht="60" customHeight="1">
      <c r="A133" s="10">
        <v>124</v>
      </c>
      <c r="B133" s="25" t="s">
        <v>77</v>
      </c>
      <c r="C133" s="25" t="s">
        <v>304</v>
      </c>
      <c r="D133" s="10" t="s">
        <v>37</v>
      </c>
      <c r="E133" s="10" t="s">
        <v>116</v>
      </c>
      <c r="F133" s="27">
        <v>1039.5329999999999</v>
      </c>
      <c r="G133" s="27">
        <v>485</v>
      </c>
      <c r="H133" s="130">
        <f t="shared" si="1"/>
        <v>374.23187999999993</v>
      </c>
      <c r="I133" s="132"/>
      <c r="J133" s="132"/>
    </row>
    <row r="134" spans="1:10" ht="51.4" customHeight="1">
      <c r="A134" s="10">
        <v>125</v>
      </c>
      <c r="B134" s="25" t="s">
        <v>81</v>
      </c>
      <c r="C134" s="25" t="s">
        <v>82</v>
      </c>
      <c r="D134" s="10" t="s">
        <v>83</v>
      </c>
      <c r="E134" s="10" t="s">
        <v>305</v>
      </c>
      <c r="F134" s="27">
        <v>5228.9635870000002</v>
      </c>
      <c r="G134" s="131">
        <v>3663.81</v>
      </c>
      <c r="H134" s="130">
        <f t="shared" si="1"/>
        <v>935.98448207299998</v>
      </c>
      <c r="I134" s="132"/>
      <c r="J134" s="132"/>
    </row>
    <row r="135" spans="1:10" ht="51.4" customHeight="1">
      <c r="A135" s="10">
        <v>126</v>
      </c>
      <c r="B135" s="25" t="s">
        <v>81</v>
      </c>
      <c r="C135" s="25" t="s">
        <v>86</v>
      </c>
      <c r="D135" s="10" t="s">
        <v>83</v>
      </c>
      <c r="E135" s="10" t="s">
        <v>306</v>
      </c>
      <c r="F135" s="27">
        <v>5144.7577080000001</v>
      </c>
      <c r="G135" s="131">
        <v>3826.04</v>
      </c>
      <c r="H135" s="130">
        <f t="shared" ref="H135:H198" si="2">E135*F135</f>
        <v>617.37092496000002</v>
      </c>
      <c r="I135" s="132"/>
      <c r="J135" s="132"/>
    </row>
    <row r="136" spans="1:10" ht="51.4" customHeight="1">
      <c r="A136" s="10">
        <v>127</v>
      </c>
      <c r="B136" s="25" t="s">
        <v>89</v>
      </c>
      <c r="C136" s="25" t="s">
        <v>90</v>
      </c>
      <c r="D136" s="10" t="s">
        <v>46</v>
      </c>
      <c r="E136" s="10" t="s">
        <v>307</v>
      </c>
      <c r="F136" s="27">
        <v>256.31349999999998</v>
      </c>
      <c r="G136" s="27">
        <v>105</v>
      </c>
      <c r="H136" s="130">
        <f t="shared" si="2"/>
        <v>6989.6691449999989</v>
      </c>
      <c r="I136" s="132"/>
      <c r="J136" s="132"/>
    </row>
    <row r="137" spans="1:10" ht="42.2" customHeight="1">
      <c r="A137" s="10">
        <v>128</v>
      </c>
      <c r="B137" s="25" t="s">
        <v>308</v>
      </c>
      <c r="C137" s="25" t="s">
        <v>309</v>
      </c>
      <c r="D137" s="10" t="s">
        <v>46</v>
      </c>
      <c r="E137" s="10" t="s">
        <v>310</v>
      </c>
      <c r="F137" s="27">
        <v>24.1435</v>
      </c>
      <c r="G137" s="131">
        <v>5</v>
      </c>
      <c r="H137" s="130">
        <f t="shared" si="2"/>
        <v>41.768254999999996</v>
      </c>
      <c r="I137" s="132"/>
      <c r="J137" s="132"/>
    </row>
    <row r="138" spans="1:10" ht="78.2" customHeight="1">
      <c r="A138" s="10">
        <v>129</v>
      </c>
      <c r="B138" s="25" t="s">
        <v>102</v>
      </c>
      <c r="C138" s="25" t="s">
        <v>103</v>
      </c>
      <c r="D138" s="10" t="s">
        <v>46</v>
      </c>
      <c r="E138" s="10" t="s">
        <v>311</v>
      </c>
      <c r="F138" s="27">
        <v>131.43928500000001</v>
      </c>
      <c r="G138" s="10">
        <v>65.55</v>
      </c>
      <c r="H138" s="130">
        <f t="shared" si="2"/>
        <v>644.05249650000007</v>
      </c>
      <c r="I138" s="132"/>
      <c r="J138" s="132"/>
    </row>
    <row r="139" spans="1:10" ht="33" customHeight="1">
      <c r="A139" s="10">
        <v>130</v>
      </c>
      <c r="B139" s="25" t="s">
        <v>108</v>
      </c>
      <c r="C139" s="25" t="s">
        <v>109</v>
      </c>
      <c r="D139" s="10" t="s">
        <v>46</v>
      </c>
      <c r="E139" s="10" t="s">
        <v>312</v>
      </c>
      <c r="F139" s="27">
        <v>13.703044</v>
      </c>
      <c r="G139" s="10">
        <v>5.72</v>
      </c>
      <c r="H139" s="130">
        <f t="shared" si="2"/>
        <v>184.44297224000002</v>
      </c>
      <c r="I139" s="132"/>
      <c r="J139" s="132"/>
    </row>
    <row r="140" spans="1:10" ht="22.7" customHeight="1">
      <c r="A140" s="10"/>
      <c r="B140" s="155" t="s">
        <v>313</v>
      </c>
      <c r="C140" s="155"/>
      <c r="D140" s="10"/>
      <c r="E140" s="10"/>
      <c r="F140" s="27"/>
      <c r="G140" s="131"/>
      <c r="H140" s="130"/>
      <c r="I140" s="10"/>
      <c r="J140" s="132"/>
    </row>
    <row r="141" spans="1:10" ht="57" customHeight="1">
      <c r="A141" s="10">
        <v>131</v>
      </c>
      <c r="B141" s="25" t="s">
        <v>35</v>
      </c>
      <c r="C141" s="25" t="s">
        <v>164</v>
      </c>
      <c r="D141" s="10" t="s">
        <v>37</v>
      </c>
      <c r="E141" s="10" t="s">
        <v>314</v>
      </c>
      <c r="F141" s="27">
        <v>16.350000000000001</v>
      </c>
      <c r="G141" s="131"/>
      <c r="H141" s="130">
        <f t="shared" si="2"/>
        <v>135.54149999999998</v>
      </c>
      <c r="I141" s="132"/>
      <c r="J141" s="132"/>
    </row>
    <row r="142" spans="1:10" ht="75.2" customHeight="1">
      <c r="A142" s="10">
        <v>132</v>
      </c>
      <c r="B142" s="25" t="s">
        <v>40</v>
      </c>
      <c r="C142" s="25" t="s">
        <v>41</v>
      </c>
      <c r="D142" s="10" t="s">
        <v>37</v>
      </c>
      <c r="E142" s="10" t="s">
        <v>311</v>
      </c>
      <c r="F142" s="27">
        <v>16.350000000000001</v>
      </c>
      <c r="G142" s="131"/>
      <c r="H142" s="130">
        <f t="shared" si="2"/>
        <v>80.115000000000009</v>
      </c>
      <c r="I142" s="132"/>
      <c r="J142" s="132"/>
    </row>
    <row r="143" spans="1:10" ht="23.85" customHeight="1">
      <c r="A143" s="10">
        <v>133</v>
      </c>
      <c r="B143" s="25" t="s">
        <v>44</v>
      </c>
      <c r="C143" s="25" t="s">
        <v>45</v>
      </c>
      <c r="D143" s="10" t="s">
        <v>46</v>
      </c>
      <c r="E143" s="10" t="s">
        <v>315</v>
      </c>
      <c r="F143" s="27">
        <v>5.45</v>
      </c>
      <c r="G143" s="131"/>
      <c r="H143" s="130">
        <f t="shared" si="2"/>
        <v>44.472000000000001</v>
      </c>
      <c r="I143" s="132"/>
      <c r="J143" s="132"/>
    </row>
    <row r="144" spans="1:10" ht="33" customHeight="1">
      <c r="A144" s="10">
        <v>134</v>
      </c>
      <c r="B144" s="25" t="s">
        <v>49</v>
      </c>
      <c r="C144" s="25" t="s">
        <v>50</v>
      </c>
      <c r="D144" s="10" t="s">
        <v>37</v>
      </c>
      <c r="E144" s="10" t="s">
        <v>316</v>
      </c>
      <c r="F144" s="27">
        <v>267.05</v>
      </c>
      <c r="G144" s="129">
        <v>145</v>
      </c>
      <c r="H144" s="130">
        <f t="shared" si="2"/>
        <v>325.80099999999999</v>
      </c>
      <c r="I144" s="132"/>
      <c r="J144" s="132"/>
    </row>
    <row r="145" spans="1:10" ht="60.75" customHeight="1">
      <c r="A145" s="10">
        <v>135</v>
      </c>
      <c r="B145" s="25" t="s">
        <v>53</v>
      </c>
      <c r="C145" s="25" t="s">
        <v>54</v>
      </c>
      <c r="D145" s="10" t="s">
        <v>37</v>
      </c>
      <c r="E145" s="10" t="s">
        <v>317</v>
      </c>
      <c r="F145" s="27">
        <v>681.25</v>
      </c>
      <c r="G145" s="129">
        <v>475</v>
      </c>
      <c r="H145" s="130">
        <f t="shared" si="2"/>
        <v>558.625</v>
      </c>
      <c r="I145" s="132"/>
      <c r="J145" s="132"/>
    </row>
    <row r="146" spans="1:10" ht="51.4" customHeight="1">
      <c r="A146" s="10">
        <v>136</v>
      </c>
      <c r="B146" s="25" t="s">
        <v>57</v>
      </c>
      <c r="C146" s="25" t="s">
        <v>58</v>
      </c>
      <c r="D146" s="10" t="s">
        <v>37</v>
      </c>
      <c r="E146" s="10" t="s">
        <v>59</v>
      </c>
      <c r="F146" s="27">
        <v>701.82375000000002</v>
      </c>
      <c r="G146" s="131">
        <v>262.5</v>
      </c>
      <c r="H146" s="130">
        <f t="shared" si="2"/>
        <v>947.46206250000012</v>
      </c>
      <c r="I146" s="132"/>
      <c r="J146" s="132"/>
    </row>
    <row r="147" spans="1:10" ht="51.4" customHeight="1">
      <c r="A147" s="10">
        <v>137</v>
      </c>
      <c r="B147" s="25" t="s">
        <v>61</v>
      </c>
      <c r="C147" s="25" t="s">
        <v>121</v>
      </c>
      <c r="D147" s="10" t="s">
        <v>37</v>
      </c>
      <c r="E147" s="10" t="s">
        <v>318</v>
      </c>
      <c r="F147" s="27">
        <v>701.82375000000002</v>
      </c>
      <c r="G147" s="131">
        <v>262.5</v>
      </c>
      <c r="H147" s="130">
        <f t="shared" si="2"/>
        <v>652.69608750000009</v>
      </c>
      <c r="I147" s="132"/>
      <c r="J147" s="132"/>
    </row>
    <row r="148" spans="1:10" ht="42.2" customHeight="1">
      <c r="A148" s="10">
        <v>138</v>
      </c>
      <c r="B148" s="25" t="s">
        <v>89</v>
      </c>
      <c r="C148" s="25" t="s">
        <v>319</v>
      </c>
      <c r="D148" s="10" t="s">
        <v>46</v>
      </c>
      <c r="E148" s="10" t="s">
        <v>320</v>
      </c>
      <c r="F148" s="27">
        <v>254.1335</v>
      </c>
      <c r="G148" s="27">
        <v>105</v>
      </c>
      <c r="H148" s="130">
        <f t="shared" si="2"/>
        <v>1966.9932900000001</v>
      </c>
      <c r="I148" s="132"/>
      <c r="J148" s="132"/>
    </row>
    <row r="149" spans="1:10" ht="51.4" customHeight="1">
      <c r="A149" s="10">
        <v>139</v>
      </c>
      <c r="B149" s="25" t="s">
        <v>102</v>
      </c>
      <c r="C149" s="25" t="s">
        <v>103</v>
      </c>
      <c r="D149" s="10" t="s">
        <v>46</v>
      </c>
      <c r="E149" s="10" t="s">
        <v>321</v>
      </c>
      <c r="F149" s="27">
        <v>131.43928500000001</v>
      </c>
      <c r="G149" s="10">
        <v>65.55</v>
      </c>
      <c r="H149" s="130">
        <f t="shared" si="2"/>
        <v>1282.8474216000002</v>
      </c>
      <c r="I149" s="132"/>
      <c r="J149" s="132"/>
    </row>
    <row r="150" spans="1:10" ht="27.95" customHeight="1">
      <c r="A150" s="10"/>
      <c r="B150" s="155" t="s">
        <v>322</v>
      </c>
      <c r="C150" s="155"/>
      <c r="D150" s="10"/>
      <c r="E150" s="10"/>
      <c r="F150" s="27"/>
      <c r="G150" s="131"/>
      <c r="H150" s="130"/>
      <c r="I150" s="10"/>
      <c r="J150" s="132"/>
    </row>
    <row r="151" spans="1:10" ht="62.25" customHeight="1">
      <c r="A151" s="10">
        <v>140</v>
      </c>
      <c r="B151" s="25" t="s">
        <v>35</v>
      </c>
      <c r="C151" s="25" t="s">
        <v>164</v>
      </c>
      <c r="D151" s="10" t="s">
        <v>37</v>
      </c>
      <c r="E151" s="10" t="s">
        <v>323</v>
      </c>
      <c r="F151" s="27">
        <v>16.350000000000001</v>
      </c>
      <c r="G151" s="131"/>
      <c r="H151" s="130">
        <f t="shared" si="2"/>
        <v>298.55100000000004</v>
      </c>
      <c r="I151" s="132"/>
      <c r="J151" s="132"/>
    </row>
    <row r="152" spans="1:10" ht="75.2" customHeight="1">
      <c r="A152" s="10">
        <v>141</v>
      </c>
      <c r="B152" s="25" t="s">
        <v>40</v>
      </c>
      <c r="C152" s="25" t="s">
        <v>41</v>
      </c>
      <c r="D152" s="10" t="s">
        <v>37</v>
      </c>
      <c r="E152" s="10" t="s">
        <v>324</v>
      </c>
      <c r="F152" s="27">
        <v>16.350000000000001</v>
      </c>
      <c r="G152" s="131"/>
      <c r="H152" s="130">
        <f t="shared" si="2"/>
        <v>221.70600000000002</v>
      </c>
      <c r="I152" s="132"/>
      <c r="J152" s="132"/>
    </row>
    <row r="153" spans="1:10" ht="23.85" customHeight="1">
      <c r="A153" s="10">
        <v>142</v>
      </c>
      <c r="B153" s="25" t="s">
        <v>44</v>
      </c>
      <c r="C153" s="25" t="s">
        <v>45</v>
      </c>
      <c r="D153" s="10" t="s">
        <v>46</v>
      </c>
      <c r="E153" s="10" t="s">
        <v>325</v>
      </c>
      <c r="F153" s="27">
        <v>5.45</v>
      </c>
      <c r="G153" s="131"/>
      <c r="H153" s="130">
        <f t="shared" si="2"/>
        <v>47.305999999999997</v>
      </c>
      <c r="I153" s="132"/>
      <c r="J153" s="132"/>
    </row>
    <row r="154" spans="1:10" ht="33" customHeight="1">
      <c r="A154" s="10">
        <v>143</v>
      </c>
      <c r="B154" s="25" t="s">
        <v>49</v>
      </c>
      <c r="C154" s="25" t="s">
        <v>50</v>
      </c>
      <c r="D154" s="10" t="s">
        <v>37</v>
      </c>
      <c r="E154" s="10" t="s">
        <v>326</v>
      </c>
      <c r="F154" s="27">
        <v>267.05</v>
      </c>
      <c r="G154" s="129">
        <v>145</v>
      </c>
      <c r="H154" s="130">
        <f t="shared" si="2"/>
        <v>333.8125</v>
      </c>
      <c r="I154" s="132"/>
      <c r="J154" s="132"/>
    </row>
    <row r="155" spans="1:10" ht="56.25" customHeight="1">
      <c r="A155" s="10">
        <v>144</v>
      </c>
      <c r="B155" s="25" t="s">
        <v>53</v>
      </c>
      <c r="C155" s="25" t="s">
        <v>54</v>
      </c>
      <c r="D155" s="10" t="s">
        <v>37</v>
      </c>
      <c r="E155" s="10" t="s">
        <v>327</v>
      </c>
      <c r="F155" s="27">
        <v>681.25</v>
      </c>
      <c r="G155" s="129">
        <v>475</v>
      </c>
      <c r="H155" s="130">
        <f t="shared" si="2"/>
        <v>572.25</v>
      </c>
      <c r="I155" s="132"/>
      <c r="J155" s="132"/>
    </row>
    <row r="156" spans="1:10" ht="51.4" customHeight="1">
      <c r="A156" s="10">
        <v>145</v>
      </c>
      <c r="B156" s="25" t="s">
        <v>57</v>
      </c>
      <c r="C156" s="25" t="s">
        <v>58</v>
      </c>
      <c r="D156" s="10" t="s">
        <v>37</v>
      </c>
      <c r="E156" s="10" t="s">
        <v>328</v>
      </c>
      <c r="F156" s="27">
        <v>701.82375000000002</v>
      </c>
      <c r="G156" s="131">
        <v>262.5</v>
      </c>
      <c r="H156" s="130">
        <f t="shared" si="2"/>
        <v>1831.7599874999999</v>
      </c>
      <c r="I156" s="132"/>
      <c r="J156" s="132"/>
    </row>
    <row r="157" spans="1:10" ht="64.5" customHeight="1">
      <c r="A157" s="10">
        <v>146</v>
      </c>
      <c r="B157" s="25" t="s">
        <v>65</v>
      </c>
      <c r="C157" s="25" t="s">
        <v>329</v>
      </c>
      <c r="D157" s="10" t="s">
        <v>37</v>
      </c>
      <c r="E157" s="10" t="s">
        <v>116</v>
      </c>
      <c r="F157" s="27">
        <v>657.17190000000005</v>
      </c>
      <c r="G157" s="27">
        <v>485</v>
      </c>
      <c r="H157" s="130">
        <f t="shared" si="2"/>
        <v>236.581884</v>
      </c>
      <c r="I157" s="132"/>
      <c r="J157" s="132"/>
    </row>
    <row r="158" spans="1:10" ht="51.4" customHeight="1">
      <c r="A158" s="10">
        <v>147</v>
      </c>
      <c r="B158" s="25" t="s">
        <v>61</v>
      </c>
      <c r="C158" s="25" t="s">
        <v>121</v>
      </c>
      <c r="D158" s="10" t="s">
        <v>37</v>
      </c>
      <c r="E158" s="10" t="s">
        <v>330</v>
      </c>
      <c r="F158" s="27">
        <v>701.82375000000002</v>
      </c>
      <c r="G158" s="131">
        <v>262.5</v>
      </c>
      <c r="H158" s="130">
        <f t="shared" si="2"/>
        <v>1894.9241250000002</v>
      </c>
      <c r="I158" s="132"/>
      <c r="J158" s="132"/>
    </row>
    <row r="159" spans="1:10" ht="56.25" customHeight="1">
      <c r="A159" s="10">
        <v>148</v>
      </c>
      <c r="B159" s="25" t="s">
        <v>69</v>
      </c>
      <c r="C159" s="25" t="s">
        <v>331</v>
      </c>
      <c r="D159" s="10" t="s">
        <v>37</v>
      </c>
      <c r="E159" s="10" t="s">
        <v>261</v>
      </c>
      <c r="F159" s="27">
        <v>928.59280000000001</v>
      </c>
      <c r="G159" s="27">
        <v>485</v>
      </c>
      <c r="H159" s="130">
        <f t="shared" si="2"/>
        <v>789.30387999999994</v>
      </c>
      <c r="I159" s="132"/>
      <c r="J159" s="132"/>
    </row>
    <row r="160" spans="1:10" ht="60.95" customHeight="1">
      <c r="A160" s="10">
        <v>149</v>
      </c>
      <c r="B160" s="25" t="s">
        <v>181</v>
      </c>
      <c r="C160" s="25" t="s">
        <v>332</v>
      </c>
      <c r="D160" s="10" t="s">
        <v>37</v>
      </c>
      <c r="E160" s="10" t="s">
        <v>333</v>
      </c>
      <c r="F160" s="27">
        <v>914.78250000000003</v>
      </c>
      <c r="G160" s="27">
        <v>485</v>
      </c>
      <c r="H160" s="130">
        <f t="shared" si="2"/>
        <v>695.23469999999998</v>
      </c>
      <c r="I160" s="132"/>
      <c r="J160" s="132"/>
    </row>
    <row r="161" spans="1:10" ht="56.25" customHeight="1">
      <c r="A161" s="10">
        <v>150</v>
      </c>
      <c r="B161" s="25" t="s">
        <v>77</v>
      </c>
      <c r="C161" s="25" t="s">
        <v>304</v>
      </c>
      <c r="D161" s="10" t="s">
        <v>37</v>
      </c>
      <c r="E161" s="10" t="s">
        <v>334</v>
      </c>
      <c r="F161" s="27">
        <v>1039.5329999999999</v>
      </c>
      <c r="G161" s="27">
        <v>485</v>
      </c>
      <c r="H161" s="130">
        <f t="shared" si="2"/>
        <v>488.58050999999995</v>
      </c>
      <c r="I161" s="132"/>
      <c r="J161" s="132"/>
    </row>
    <row r="162" spans="1:10" ht="51.4" customHeight="1">
      <c r="A162" s="10">
        <v>151</v>
      </c>
      <c r="B162" s="25" t="s">
        <v>89</v>
      </c>
      <c r="C162" s="25" t="s">
        <v>335</v>
      </c>
      <c r="D162" s="10" t="s">
        <v>46</v>
      </c>
      <c r="E162" s="10" t="s">
        <v>336</v>
      </c>
      <c r="F162" s="27">
        <v>256.31349999999998</v>
      </c>
      <c r="G162" s="27">
        <v>105</v>
      </c>
      <c r="H162" s="130">
        <f t="shared" si="2"/>
        <v>9427.2105300000003</v>
      </c>
      <c r="I162" s="132"/>
      <c r="J162" s="132"/>
    </row>
    <row r="163" spans="1:10" ht="51.4" customHeight="1">
      <c r="A163" s="10">
        <v>152</v>
      </c>
      <c r="B163" s="25" t="s">
        <v>102</v>
      </c>
      <c r="C163" s="25" t="s">
        <v>103</v>
      </c>
      <c r="D163" s="10" t="s">
        <v>46</v>
      </c>
      <c r="E163" s="10" t="s">
        <v>337</v>
      </c>
      <c r="F163" s="27">
        <v>131.43928500000001</v>
      </c>
      <c r="G163" s="10">
        <v>65.55</v>
      </c>
      <c r="H163" s="130">
        <f t="shared" si="2"/>
        <v>1073.85895845</v>
      </c>
      <c r="I163" s="132"/>
      <c r="J163" s="132"/>
    </row>
    <row r="164" spans="1:10" ht="33" customHeight="1">
      <c r="A164" s="10">
        <v>153</v>
      </c>
      <c r="B164" s="25" t="s">
        <v>213</v>
      </c>
      <c r="C164" s="25" t="s">
        <v>338</v>
      </c>
      <c r="D164" s="10" t="s">
        <v>46</v>
      </c>
      <c r="E164" s="10" t="s">
        <v>339</v>
      </c>
      <c r="F164" s="27">
        <v>24.1435</v>
      </c>
      <c r="G164" s="131">
        <v>5</v>
      </c>
      <c r="H164" s="130">
        <f t="shared" si="2"/>
        <v>555.78336999999999</v>
      </c>
      <c r="I164" s="132"/>
      <c r="J164" s="132"/>
    </row>
    <row r="165" spans="1:10" ht="33" customHeight="1">
      <c r="A165" s="10">
        <v>154</v>
      </c>
      <c r="B165" s="25" t="s">
        <v>340</v>
      </c>
      <c r="C165" s="25" t="s">
        <v>341</v>
      </c>
      <c r="D165" s="10" t="s">
        <v>83</v>
      </c>
      <c r="E165" s="10" t="s">
        <v>131</v>
      </c>
      <c r="F165" s="27">
        <v>9816.8761560000003</v>
      </c>
      <c r="G165" s="131">
        <v>5164.28</v>
      </c>
      <c r="H165" s="130">
        <f t="shared" si="2"/>
        <v>29.450628468000001</v>
      </c>
      <c r="I165" s="132"/>
      <c r="J165" s="132"/>
    </row>
    <row r="166" spans="1:10" ht="75.2" customHeight="1">
      <c r="A166" s="10">
        <v>155</v>
      </c>
      <c r="B166" s="25" t="s">
        <v>342</v>
      </c>
      <c r="C166" s="25" t="s">
        <v>343</v>
      </c>
      <c r="D166" s="10" t="s">
        <v>83</v>
      </c>
      <c r="E166" s="10" t="s">
        <v>344</v>
      </c>
      <c r="F166" s="27">
        <v>9816.8761560000003</v>
      </c>
      <c r="G166" s="131">
        <v>5164.28</v>
      </c>
      <c r="H166" s="130">
        <f t="shared" si="2"/>
        <v>628.28007398400007</v>
      </c>
      <c r="I166" s="132"/>
      <c r="J166" s="132"/>
    </row>
    <row r="167" spans="1:10" ht="75.2" customHeight="1">
      <c r="A167" s="10">
        <v>156</v>
      </c>
      <c r="B167" s="25" t="s">
        <v>345</v>
      </c>
      <c r="C167" s="25" t="s">
        <v>346</v>
      </c>
      <c r="D167" s="10" t="s">
        <v>83</v>
      </c>
      <c r="E167" s="10" t="s">
        <v>347</v>
      </c>
      <c r="F167" s="27">
        <v>9816.8761560000003</v>
      </c>
      <c r="G167" s="131">
        <v>5164.28</v>
      </c>
      <c r="H167" s="130">
        <f t="shared" si="2"/>
        <v>137.436266184</v>
      </c>
      <c r="I167" s="132"/>
      <c r="J167" s="132"/>
    </row>
    <row r="168" spans="1:10" ht="75.2" customHeight="1">
      <c r="A168" s="10">
        <v>157</v>
      </c>
      <c r="B168" s="25" t="s">
        <v>348</v>
      </c>
      <c r="C168" s="25" t="s">
        <v>349</v>
      </c>
      <c r="D168" s="10" t="s">
        <v>83</v>
      </c>
      <c r="E168" s="10" t="s">
        <v>344</v>
      </c>
      <c r="F168" s="27">
        <v>9816.8761560000003</v>
      </c>
      <c r="G168" s="131">
        <v>5164.28</v>
      </c>
      <c r="H168" s="130">
        <f t="shared" si="2"/>
        <v>628.28007398400007</v>
      </c>
      <c r="I168" s="132"/>
      <c r="J168" s="132"/>
    </row>
    <row r="169" spans="1:10" ht="72" customHeight="1">
      <c r="A169" s="10">
        <v>158</v>
      </c>
      <c r="B169" s="25" t="s">
        <v>105</v>
      </c>
      <c r="C169" s="25" t="s">
        <v>350</v>
      </c>
      <c r="D169" s="10" t="s">
        <v>46</v>
      </c>
      <c r="E169" s="10">
        <v>1.3</v>
      </c>
      <c r="F169" s="27">
        <v>708.5</v>
      </c>
      <c r="G169" s="131"/>
      <c r="H169" s="130">
        <f t="shared" si="2"/>
        <v>921.05000000000007</v>
      </c>
      <c r="I169" s="132"/>
      <c r="J169" s="132"/>
    </row>
    <row r="170" spans="1:10" ht="86.25" customHeight="1">
      <c r="A170" s="10">
        <v>159</v>
      </c>
      <c r="B170" s="25" t="s">
        <v>351</v>
      </c>
      <c r="C170" s="25" t="s">
        <v>352</v>
      </c>
      <c r="D170" s="10" t="s">
        <v>194</v>
      </c>
      <c r="E170" s="10" t="s">
        <v>353</v>
      </c>
      <c r="F170" s="27">
        <v>19.629701000000001</v>
      </c>
      <c r="G170" s="10">
        <v>12.63</v>
      </c>
      <c r="H170" s="130">
        <f t="shared" si="2"/>
        <v>94.222564800000001</v>
      </c>
      <c r="I170" s="132"/>
      <c r="J170" s="132"/>
    </row>
    <row r="171" spans="1:10" ht="81" customHeight="1">
      <c r="A171" s="10">
        <v>160</v>
      </c>
      <c r="B171" s="25" t="s">
        <v>158</v>
      </c>
      <c r="C171" s="25" t="s">
        <v>354</v>
      </c>
      <c r="D171" s="10" t="s">
        <v>160</v>
      </c>
      <c r="E171" s="10" t="s">
        <v>39</v>
      </c>
      <c r="F171" s="27">
        <v>501.4</v>
      </c>
      <c r="G171" s="10">
        <v>435</v>
      </c>
      <c r="H171" s="130">
        <f t="shared" si="2"/>
        <v>1002.8</v>
      </c>
      <c r="I171" s="132"/>
      <c r="J171" s="132"/>
    </row>
    <row r="172" spans="1:10" ht="51.4" customHeight="1">
      <c r="A172" s="10">
        <v>161</v>
      </c>
      <c r="B172" s="25" t="s">
        <v>81</v>
      </c>
      <c r="C172" s="25" t="s">
        <v>82</v>
      </c>
      <c r="D172" s="10" t="s">
        <v>83</v>
      </c>
      <c r="E172" s="10" t="s">
        <v>355</v>
      </c>
      <c r="F172" s="27">
        <v>5228.9635870000002</v>
      </c>
      <c r="G172" s="131">
        <v>3663.81</v>
      </c>
      <c r="H172" s="130">
        <f t="shared" si="2"/>
        <v>1568.6890761</v>
      </c>
      <c r="I172" s="132"/>
      <c r="J172" s="132"/>
    </row>
    <row r="173" spans="1:10" ht="51.4" customHeight="1">
      <c r="A173" s="10">
        <v>162</v>
      </c>
      <c r="B173" s="25" t="s">
        <v>81</v>
      </c>
      <c r="C173" s="25" t="s">
        <v>356</v>
      </c>
      <c r="D173" s="10" t="s">
        <v>83</v>
      </c>
      <c r="E173" s="10" t="s">
        <v>357</v>
      </c>
      <c r="F173" s="27">
        <v>4934.33626</v>
      </c>
      <c r="G173" s="10">
        <v>3683.8</v>
      </c>
      <c r="H173" s="130">
        <f t="shared" si="2"/>
        <v>725.34743021999998</v>
      </c>
      <c r="I173" s="132"/>
      <c r="J173" s="132"/>
    </row>
    <row r="174" spans="1:10" ht="33" customHeight="1">
      <c r="A174" s="10">
        <v>163</v>
      </c>
      <c r="B174" s="25" t="s">
        <v>108</v>
      </c>
      <c r="C174" s="25" t="s">
        <v>109</v>
      </c>
      <c r="D174" s="10" t="s">
        <v>46</v>
      </c>
      <c r="E174" s="10" t="s">
        <v>358</v>
      </c>
      <c r="F174" s="27">
        <v>13.703044</v>
      </c>
      <c r="G174" s="10">
        <v>5.72</v>
      </c>
      <c r="H174" s="130">
        <f t="shared" si="2"/>
        <v>307.49630736</v>
      </c>
      <c r="I174" s="132"/>
      <c r="J174" s="132"/>
    </row>
    <row r="175" spans="1:10" ht="22.7" customHeight="1">
      <c r="A175" s="10"/>
      <c r="B175" s="155" t="s">
        <v>359</v>
      </c>
      <c r="C175" s="155"/>
      <c r="D175" s="10"/>
      <c r="E175" s="10"/>
      <c r="F175" s="27"/>
      <c r="G175" s="131"/>
      <c r="H175" s="130"/>
      <c r="I175" s="10"/>
      <c r="J175" s="132"/>
    </row>
    <row r="176" spans="1:10" ht="51.4" customHeight="1">
      <c r="A176" s="10">
        <v>164</v>
      </c>
      <c r="B176" s="25" t="s">
        <v>35</v>
      </c>
      <c r="C176" s="25" t="s">
        <v>164</v>
      </c>
      <c r="D176" s="10" t="s">
        <v>37</v>
      </c>
      <c r="E176" s="10" t="s">
        <v>360</v>
      </c>
      <c r="F176" s="27">
        <v>16.350000000000001</v>
      </c>
      <c r="G176" s="131"/>
      <c r="H176" s="130">
        <f t="shared" si="2"/>
        <v>356.59350000000001</v>
      </c>
      <c r="I176" s="132"/>
      <c r="J176" s="132"/>
    </row>
    <row r="177" spans="1:10" ht="75.2" customHeight="1">
      <c r="A177" s="10">
        <v>165</v>
      </c>
      <c r="B177" s="25" t="s">
        <v>40</v>
      </c>
      <c r="C177" s="25" t="s">
        <v>41</v>
      </c>
      <c r="D177" s="10" t="s">
        <v>37</v>
      </c>
      <c r="E177" s="10" t="s">
        <v>361</v>
      </c>
      <c r="F177" s="27">
        <v>16.350000000000001</v>
      </c>
      <c r="G177" s="131"/>
      <c r="H177" s="130">
        <f t="shared" si="2"/>
        <v>212.71350000000001</v>
      </c>
      <c r="I177" s="132"/>
      <c r="J177" s="132"/>
    </row>
    <row r="178" spans="1:10" ht="33" customHeight="1">
      <c r="A178" s="10">
        <v>166</v>
      </c>
      <c r="B178" s="25" t="s">
        <v>44</v>
      </c>
      <c r="C178" s="25" t="s">
        <v>45</v>
      </c>
      <c r="D178" s="10" t="s">
        <v>46</v>
      </c>
      <c r="E178" s="10" t="s">
        <v>362</v>
      </c>
      <c r="F178" s="27">
        <v>5.45</v>
      </c>
      <c r="G178" s="131"/>
      <c r="H178" s="130">
        <f t="shared" si="2"/>
        <v>58.860000000000007</v>
      </c>
      <c r="I178" s="132"/>
      <c r="J178" s="132"/>
    </row>
    <row r="179" spans="1:10" ht="36.950000000000003" customHeight="1">
      <c r="A179" s="10">
        <v>167</v>
      </c>
      <c r="B179" s="25" t="s">
        <v>49</v>
      </c>
      <c r="C179" s="25" t="s">
        <v>50</v>
      </c>
      <c r="D179" s="10" t="s">
        <v>37</v>
      </c>
      <c r="E179" s="10" t="s">
        <v>268</v>
      </c>
      <c r="F179" s="27">
        <v>267.05</v>
      </c>
      <c r="G179" s="129">
        <v>145</v>
      </c>
      <c r="H179" s="130">
        <f t="shared" si="2"/>
        <v>432.62100000000004</v>
      </c>
      <c r="I179" s="132"/>
      <c r="J179" s="132"/>
    </row>
    <row r="180" spans="1:10" ht="57.75" customHeight="1">
      <c r="A180" s="10">
        <v>168</v>
      </c>
      <c r="B180" s="25" t="s">
        <v>53</v>
      </c>
      <c r="C180" s="25" t="s">
        <v>54</v>
      </c>
      <c r="D180" s="10" t="s">
        <v>37</v>
      </c>
      <c r="E180" s="10" t="s">
        <v>363</v>
      </c>
      <c r="F180" s="27">
        <v>681.25</v>
      </c>
      <c r="G180" s="129">
        <v>475</v>
      </c>
      <c r="H180" s="130">
        <f t="shared" si="2"/>
        <v>735.75</v>
      </c>
      <c r="I180" s="132"/>
      <c r="J180" s="132"/>
    </row>
    <row r="181" spans="1:10" ht="57.75" customHeight="1">
      <c r="A181" s="10">
        <v>169</v>
      </c>
      <c r="B181" s="25" t="s">
        <v>57</v>
      </c>
      <c r="C181" s="25" t="s">
        <v>58</v>
      </c>
      <c r="D181" s="10" t="s">
        <v>37</v>
      </c>
      <c r="E181" s="10" t="s">
        <v>364</v>
      </c>
      <c r="F181" s="27">
        <v>701.82375000000002</v>
      </c>
      <c r="G181" s="131">
        <v>262.5</v>
      </c>
      <c r="H181" s="130">
        <f t="shared" si="2"/>
        <v>1143.9727124999999</v>
      </c>
      <c r="I181" s="132"/>
      <c r="J181" s="132"/>
    </row>
    <row r="182" spans="1:10" ht="58.5" customHeight="1">
      <c r="A182" s="10">
        <v>170</v>
      </c>
      <c r="B182" s="25" t="s">
        <v>65</v>
      </c>
      <c r="C182" s="25" t="s">
        <v>365</v>
      </c>
      <c r="D182" s="10" t="s">
        <v>37</v>
      </c>
      <c r="E182" s="10" t="s">
        <v>366</v>
      </c>
      <c r="F182" s="27">
        <v>657.17190000000005</v>
      </c>
      <c r="G182" s="27">
        <v>485</v>
      </c>
      <c r="H182" s="130">
        <f t="shared" si="2"/>
        <v>2254.0996170000003</v>
      </c>
      <c r="I182" s="132"/>
      <c r="J182" s="132"/>
    </row>
    <row r="183" spans="1:10" ht="58.5" customHeight="1">
      <c r="A183" s="10">
        <v>171</v>
      </c>
      <c r="B183" s="25" t="s">
        <v>61</v>
      </c>
      <c r="C183" s="25" t="s">
        <v>121</v>
      </c>
      <c r="D183" s="10" t="s">
        <v>37</v>
      </c>
      <c r="E183" s="10" t="s">
        <v>367</v>
      </c>
      <c r="F183" s="27">
        <v>701.82375000000002</v>
      </c>
      <c r="G183" s="131">
        <v>262.5</v>
      </c>
      <c r="H183" s="130">
        <f t="shared" si="2"/>
        <v>2512.5290250000003</v>
      </c>
      <c r="I183" s="132"/>
      <c r="J183" s="132"/>
    </row>
    <row r="184" spans="1:10" ht="58.5" customHeight="1">
      <c r="A184" s="10">
        <v>172</v>
      </c>
      <c r="B184" s="25" t="s">
        <v>69</v>
      </c>
      <c r="C184" s="25" t="s">
        <v>331</v>
      </c>
      <c r="D184" s="10" t="s">
        <v>37</v>
      </c>
      <c r="E184" s="10" t="s">
        <v>368</v>
      </c>
      <c r="F184" s="27">
        <v>928.59280000000001</v>
      </c>
      <c r="G184" s="27">
        <v>485</v>
      </c>
      <c r="H184" s="130">
        <f t="shared" si="2"/>
        <v>2145.049368</v>
      </c>
      <c r="I184" s="132"/>
      <c r="J184" s="132"/>
    </row>
    <row r="185" spans="1:10" ht="58.5" customHeight="1">
      <c r="A185" s="10">
        <v>173</v>
      </c>
      <c r="B185" s="25" t="s">
        <v>181</v>
      </c>
      <c r="C185" s="25" t="s">
        <v>332</v>
      </c>
      <c r="D185" s="10" t="s">
        <v>37</v>
      </c>
      <c r="E185" s="10" t="s">
        <v>113</v>
      </c>
      <c r="F185" s="27">
        <v>914.78250000000003</v>
      </c>
      <c r="G185" s="27">
        <v>485</v>
      </c>
      <c r="H185" s="130">
        <f t="shared" si="2"/>
        <v>612.9042750000001</v>
      </c>
      <c r="I185" s="132"/>
      <c r="J185" s="132"/>
    </row>
    <row r="186" spans="1:10" ht="58.5" customHeight="1">
      <c r="A186" s="10">
        <v>174</v>
      </c>
      <c r="B186" s="25" t="s">
        <v>77</v>
      </c>
      <c r="C186" s="25" t="s">
        <v>304</v>
      </c>
      <c r="D186" s="10" t="s">
        <v>37</v>
      </c>
      <c r="E186" s="10" t="s">
        <v>369</v>
      </c>
      <c r="F186" s="27">
        <v>1039.5329999999999</v>
      </c>
      <c r="G186" s="27">
        <v>485</v>
      </c>
      <c r="H186" s="130">
        <f t="shared" si="2"/>
        <v>810.83573999999999</v>
      </c>
      <c r="I186" s="132"/>
      <c r="J186" s="132"/>
    </row>
    <row r="187" spans="1:10" ht="51.4" customHeight="1">
      <c r="A187" s="10">
        <v>175</v>
      </c>
      <c r="B187" s="25" t="s">
        <v>89</v>
      </c>
      <c r="C187" s="25" t="s">
        <v>335</v>
      </c>
      <c r="D187" s="10" t="s">
        <v>46</v>
      </c>
      <c r="E187" s="10" t="s">
        <v>370</v>
      </c>
      <c r="F187" s="27">
        <v>256.31349999999998</v>
      </c>
      <c r="G187" s="27">
        <v>105</v>
      </c>
      <c r="H187" s="130">
        <f t="shared" si="2"/>
        <v>12561.924634999998</v>
      </c>
      <c r="I187" s="132"/>
      <c r="J187" s="132"/>
    </row>
    <row r="188" spans="1:10" ht="51.4" customHeight="1">
      <c r="A188" s="10">
        <v>176</v>
      </c>
      <c r="B188" s="25" t="s">
        <v>102</v>
      </c>
      <c r="C188" s="25" t="s">
        <v>103</v>
      </c>
      <c r="D188" s="10" t="s">
        <v>46</v>
      </c>
      <c r="E188" s="10" t="s">
        <v>371</v>
      </c>
      <c r="F188" s="27">
        <v>131.43928500000001</v>
      </c>
      <c r="G188" s="10">
        <v>65.55</v>
      </c>
      <c r="H188" s="130">
        <f t="shared" si="2"/>
        <v>1904.5552396500002</v>
      </c>
      <c r="I188" s="132"/>
      <c r="J188" s="132"/>
    </row>
    <row r="189" spans="1:10" ht="48" customHeight="1">
      <c r="A189" s="10">
        <v>177</v>
      </c>
      <c r="B189" s="25" t="s">
        <v>213</v>
      </c>
      <c r="C189" s="25" t="s">
        <v>338</v>
      </c>
      <c r="D189" s="10" t="s">
        <v>46</v>
      </c>
      <c r="E189" s="10" t="s">
        <v>372</v>
      </c>
      <c r="F189" s="27">
        <v>24.1435</v>
      </c>
      <c r="G189" s="10">
        <v>5</v>
      </c>
      <c r="H189" s="130">
        <f t="shared" si="2"/>
        <v>510.87646000000001</v>
      </c>
      <c r="I189" s="132"/>
      <c r="J189" s="132"/>
    </row>
    <row r="190" spans="1:10" ht="51.4" customHeight="1">
      <c r="A190" s="10">
        <v>178</v>
      </c>
      <c r="B190" s="25" t="s">
        <v>81</v>
      </c>
      <c r="C190" s="25" t="s">
        <v>82</v>
      </c>
      <c r="D190" s="10" t="s">
        <v>83</v>
      </c>
      <c r="E190" s="10" t="s">
        <v>373</v>
      </c>
      <c r="F190" s="27">
        <v>5228.9635870000002</v>
      </c>
      <c r="G190" s="131">
        <v>3663.81</v>
      </c>
      <c r="H190" s="130">
        <f t="shared" si="2"/>
        <v>4120.4233065560002</v>
      </c>
      <c r="I190" s="132"/>
      <c r="J190" s="132"/>
    </row>
    <row r="191" spans="1:10" ht="51.4" customHeight="1">
      <c r="A191" s="10">
        <v>179</v>
      </c>
      <c r="B191" s="25" t="s">
        <v>81</v>
      </c>
      <c r="C191" s="25" t="s">
        <v>356</v>
      </c>
      <c r="D191" s="10" t="s">
        <v>83</v>
      </c>
      <c r="E191" s="10" t="s">
        <v>286</v>
      </c>
      <c r="F191" s="27">
        <v>4934.33626</v>
      </c>
      <c r="G191" s="131">
        <v>3683.8</v>
      </c>
      <c r="H191" s="130">
        <f t="shared" si="2"/>
        <v>1519.7755680800001</v>
      </c>
      <c r="I191" s="132"/>
      <c r="J191" s="132"/>
    </row>
    <row r="192" spans="1:10" ht="66.2" customHeight="1">
      <c r="A192" s="10">
        <v>180</v>
      </c>
      <c r="B192" s="25" t="s">
        <v>374</v>
      </c>
      <c r="C192" s="25" t="s">
        <v>375</v>
      </c>
      <c r="D192" s="10" t="s">
        <v>245</v>
      </c>
      <c r="E192" s="10" t="s">
        <v>34</v>
      </c>
      <c r="F192" s="27">
        <v>14170</v>
      </c>
      <c r="G192" s="131">
        <v>12000</v>
      </c>
      <c r="H192" s="130">
        <f t="shared" si="2"/>
        <v>14170</v>
      </c>
      <c r="I192" s="132"/>
      <c r="J192" s="132"/>
    </row>
    <row r="193" spans="1:10" ht="39" customHeight="1">
      <c r="A193" s="10">
        <v>181</v>
      </c>
      <c r="B193" s="25" t="s">
        <v>108</v>
      </c>
      <c r="C193" s="25" t="s">
        <v>109</v>
      </c>
      <c r="D193" s="10" t="s">
        <v>46</v>
      </c>
      <c r="E193" s="10" t="s">
        <v>376</v>
      </c>
      <c r="F193" s="27">
        <v>13.703044</v>
      </c>
      <c r="G193" s="10">
        <v>5.72</v>
      </c>
      <c r="H193" s="130">
        <f t="shared" si="2"/>
        <v>392.04408883999997</v>
      </c>
      <c r="I193" s="132"/>
      <c r="J193" s="132"/>
    </row>
    <row r="194" spans="1:10" ht="22.7" customHeight="1">
      <c r="A194" s="10"/>
      <c r="B194" s="155" t="s">
        <v>377</v>
      </c>
      <c r="C194" s="155"/>
      <c r="D194" s="10"/>
      <c r="E194" s="10"/>
      <c r="F194" s="27"/>
      <c r="G194" s="131"/>
      <c r="H194" s="130"/>
      <c r="I194" s="10"/>
      <c r="J194" s="132"/>
    </row>
    <row r="195" spans="1:10" ht="57.95" customHeight="1">
      <c r="A195" s="10">
        <v>182</v>
      </c>
      <c r="B195" s="25" t="s">
        <v>378</v>
      </c>
      <c r="C195" s="25" t="s">
        <v>164</v>
      </c>
      <c r="D195" s="10" t="s">
        <v>37</v>
      </c>
      <c r="E195" s="10" t="s">
        <v>379</v>
      </c>
      <c r="F195" s="27">
        <v>16.350000000000001</v>
      </c>
      <c r="G195" s="131"/>
      <c r="H195" s="130">
        <f t="shared" si="2"/>
        <v>5145.9990000000007</v>
      </c>
      <c r="I195" s="132"/>
      <c r="J195" s="132"/>
    </row>
    <row r="196" spans="1:10" ht="39.950000000000003" customHeight="1">
      <c r="A196" s="10">
        <v>183</v>
      </c>
      <c r="B196" s="25" t="s">
        <v>44</v>
      </c>
      <c r="C196" s="25" t="s">
        <v>380</v>
      </c>
      <c r="D196" s="10" t="s">
        <v>46</v>
      </c>
      <c r="E196" s="10" t="s">
        <v>381</v>
      </c>
      <c r="F196" s="27">
        <v>5.45</v>
      </c>
      <c r="G196" s="131"/>
      <c r="H196" s="130">
        <f t="shared" si="2"/>
        <v>2028.7625</v>
      </c>
      <c r="I196" s="132"/>
      <c r="J196" s="132"/>
    </row>
    <row r="197" spans="1:10" ht="75.2" customHeight="1">
      <c r="A197" s="10">
        <v>184</v>
      </c>
      <c r="B197" s="25" t="s">
        <v>40</v>
      </c>
      <c r="C197" s="25" t="s">
        <v>41</v>
      </c>
      <c r="D197" s="10" t="s">
        <v>37</v>
      </c>
      <c r="E197" s="10" t="s">
        <v>382</v>
      </c>
      <c r="F197" s="27">
        <v>16.350000000000001</v>
      </c>
      <c r="G197" s="131"/>
      <c r="H197" s="130">
        <f t="shared" si="2"/>
        <v>528.92250000000001</v>
      </c>
      <c r="I197" s="132"/>
      <c r="J197" s="132"/>
    </row>
    <row r="198" spans="1:10" ht="33" customHeight="1">
      <c r="A198" s="10">
        <v>185</v>
      </c>
      <c r="B198" s="25" t="s">
        <v>49</v>
      </c>
      <c r="C198" s="25" t="s">
        <v>50</v>
      </c>
      <c r="D198" s="10" t="s">
        <v>37</v>
      </c>
      <c r="E198" s="10" t="s">
        <v>383</v>
      </c>
      <c r="F198" s="27">
        <v>267.05</v>
      </c>
      <c r="G198" s="129">
        <v>145</v>
      </c>
      <c r="H198" s="130">
        <f t="shared" si="2"/>
        <v>14920.083500000001</v>
      </c>
      <c r="I198" s="132"/>
      <c r="J198" s="132"/>
    </row>
    <row r="199" spans="1:10" ht="58.5" customHeight="1">
      <c r="A199" s="10">
        <v>186</v>
      </c>
      <c r="B199" s="25" t="s">
        <v>53</v>
      </c>
      <c r="C199" s="25" t="s">
        <v>54</v>
      </c>
      <c r="D199" s="10" t="s">
        <v>37</v>
      </c>
      <c r="E199" s="10" t="s">
        <v>384</v>
      </c>
      <c r="F199" s="27">
        <v>681.25</v>
      </c>
      <c r="G199" s="129">
        <v>475</v>
      </c>
      <c r="H199" s="130">
        <f t="shared" ref="H199:H262" si="3">E199*F199</f>
        <v>25403.8125</v>
      </c>
      <c r="I199" s="132"/>
      <c r="J199" s="132"/>
    </row>
    <row r="200" spans="1:10" ht="72.599999999999994" customHeight="1">
      <c r="A200" s="10">
        <v>187</v>
      </c>
      <c r="B200" s="25" t="s">
        <v>385</v>
      </c>
      <c r="C200" s="25" t="s">
        <v>386</v>
      </c>
      <c r="D200" s="10" t="s">
        <v>37</v>
      </c>
      <c r="E200" s="10" t="s">
        <v>387</v>
      </c>
      <c r="F200" s="27">
        <v>708.0095</v>
      </c>
      <c r="G200" s="27">
        <v>485</v>
      </c>
      <c r="H200" s="130">
        <f t="shared" si="3"/>
        <v>38112.151384999997</v>
      </c>
      <c r="I200" s="132"/>
      <c r="J200" s="132"/>
    </row>
    <row r="201" spans="1:10" ht="51.4" customHeight="1">
      <c r="A201" s="10">
        <v>188</v>
      </c>
      <c r="B201" s="25" t="s">
        <v>388</v>
      </c>
      <c r="C201" s="25" t="s">
        <v>82</v>
      </c>
      <c r="D201" s="10" t="s">
        <v>83</v>
      </c>
      <c r="E201" s="10" t="s">
        <v>389</v>
      </c>
      <c r="F201" s="27">
        <v>5228.9635870000002</v>
      </c>
      <c r="G201" s="131">
        <v>3663.81</v>
      </c>
      <c r="H201" s="130">
        <f t="shared" si="3"/>
        <v>16826.804822966002</v>
      </c>
      <c r="I201" s="132"/>
      <c r="J201" s="132"/>
    </row>
    <row r="202" spans="1:10" ht="48.75" customHeight="1">
      <c r="A202" s="10">
        <v>189</v>
      </c>
      <c r="B202" s="25" t="s">
        <v>390</v>
      </c>
      <c r="C202" s="25" t="s">
        <v>391</v>
      </c>
      <c r="D202" s="10" t="s">
        <v>46</v>
      </c>
      <c r="E202" s="10" t="s">
        <v>392</v>
      </c>
      <c r="F202" s="27">
        <v>270.81049999999999</v>
      </c>
      <c r="G202" s="131">
        <v>115</v>
      </c>
      <c r="H202" s="130">
        <f t="shared" si="3"/>
        <v>94358.502515</v>
      </c>
      <c r="I202" s="132"/>
      <c r="J202" s="132"/>
    </row>
    <row r="203" spans="1:10" ht="48.75" customHeight="1">
      <c r="A203" s="10">
        <v>190</v>
      </c>
      <c r="B203" s="25" t="s">
        <v>393</v>
      </c>
      <c r="C203" s="25" t="s">
        <v>394</v>
      </c>
      <c r="D203" s="10" t="s">
        <v>46</v>
      </c>
      <c r="E203" s="10" t="s">
        <v>395</v>
      </c>
      <c r="F203" s="27">
        <v>24.1435</v>
      </c>
      <c r="G203" s="131">
        <v>5</v>
      </c>
      <c r="H203" s="130">
        <f t="shared" si="3"/>
        <v>8185.1293699999997</v>
      </c>
      <c r="I203" s="132"/>
      <c r="J203" s="132"/>
    </row>
    <row r="204" spans="1:10" ht="49.5" customHeight="1">
      <c r="A204" s="10">
        <v>191</v>
      </c>
      <c r="B204" s="25" t="s">
        <v>396</v>
      </c>
      <c r="C204" s="25" t="s">
        <v>397</v>
      </c>
      <c r="D204" s="10" t="s">
        <v>46</v>
      </c>
      <c r="E204" s="10" t="s">
        <v>398</v>
      </c>
      <c r="F204" s="27">
        <v>59.573950000000004</v>
      </c>
      <c r="G204" s="131">
        <v>38.5</v>
      </c>
      <c r="H204" s="130">
        <f t="shared" si="3"/>
        <v>23088.480062000002</v>
      </c>
      <c r="I204" s="132"/>
      <c r="J204" s="134" t="s">
        <v>399</v>
      </c>
    </row>
    <row r="205" spans="1:10" ht="49.5" customHeight="1">
      <c r="A205" s="10">
        <v>192</v>
      </c>
      <c r="B205" s="25" t="s">
        <v>400</v>
      </c>
      <c r="C205" s="25" t="s">
        <v>401</v>
      </c>
      <c r="D205" s="10" t="s">
        <v>46</v>
      </c>
      <c r="E205" s="10" t="s">
        <v>395</v>
      </c>
      <c r="F205" s="27">
        <v>35.3705</v>
      </c>
      <c r="G205" s="131">
        <v>15</v>
      </c>
      <c r="H205" s="130">
        <f t="shared" si="3"/>
        <v>11991.306909999999</v>
      </c>
      <c r="I205" s="132"/>
      <c r="J205" s="132"/>
    </row>
    <row r="206" spans="1:10" ht="75.2" customHeight="1">
      <c r="A206" s="10">
        <v>193</v>
      </c>
      <c r="B206" s="25" t="s">
        <v>402</v>
      </c>
      <c r="C206" s="25" t="s">
        <v>403</v>
      </c>
      <c r="D206" s="10" t="s">
        <v>194</v>
      </c>
      <c r="E206" s="10" t="s">
        <v>404</v>
      </c>
      <c r="F206" s="27">
        <v>117.28073000000001</v>
      </c>
      <c r="G206" s="131">
        <v>89.9</v>
      </c>
      <c r="H206" s="130">
        <f t="shared" si="3"/>
        <v>12842.239935000001</v>
      </c>
      <c r="I206" s="132"/>
      <c r="J206" s="132"/>
    </row>
    <row r="207" spans="1:10" ht="66.2" customHeight="1">
      <c r="A207" s="10">
        <v>194</v>
      </c>
      <c r="B207" s="25" t="s">
        <v>405</v>
      </c>
      <c r="C207" s="25" t="s">
        <v>406</v>
      </c>
      <c r="D207" s="10" t="s">
        <v>194</v>
      </c>
      <c r="E207" s="10" t="s">
        <v>407</v>
      </c>
      <c r="F207" s="27">
        <v>89.816000000000003</v>
      </c>
      <c r="G207" s="131">
        <v>80</v>
      </c>
      <c r="H207" s="130">
        <f t="shared" si="3"/>
        <v>2867.8248800000001</v>
      </c>
      <c r="I207" s="132"/>
      <c r="J207" s="132"/>
    </row>
    <row r="208" spans="1:10" ht="87.2" customHeight="1">
      <c r="A208" s="10">
        <v>195</v>
      </c>
      <c r="B208" s="25" t="s">
        <v>408</v>
      </c>
      <c r="C208" s="25" t="s">
        <v>409</v>
      </c>
      <c r="D208" s="10" t="s">
        <v>194</v>
      </c>
      <c r="E208" s="10" t="s">
        <v>410</v>
      </c>
      <c r="F208" s="27">
        <v>451.398212</v>
      </c>
      <c r="G208" s="131">
        <v>314.56</v>
      </c>
      <c r="H208" s="130">
        <f t="shared" si="3"/>
        <v>11943.99668952</v>
      </c>
      <c r="I208" s="132"/>
      <c r="J208" s="132"/>
    </row>
    <row r="209" spans="1:10" ht="51.4" customHeight="1">
      <c r="A209" s="10">
        <v>196</v>
      </c>
      <c r="B209" s="25" t="s">
        <v>411</v>
      </c>
      <c r="C209" s="25" t="s">
        <v>412</v>
      </c>
      <c r="D209" s="10" t="s">
        <v>46</v>
      </c>
      <c r="E209" s="10" t="s">
        <v>413</v>
      </c>
      <c r="F209" s="27">
        <v>371.8535</v>
      </c>
      <c r="G209" s="10">
        <v>205</v>
      </c>
      <c r="H209" s="130">
        <f t="shared" si="3"/>
        <v>364.41642999999999</v>
      </c>
      <c r="I209" s="132"/>
      <c r="J209" s="132"/>
    </row>
    <row r="210" spans="1:10" ht="50.85" customHeight="1">
      <c r="A210" s="10">
        <v>197</v>
      </c>
      <c r="B210" s="25" t="s">
        <v>414</v>
      </c>
      <c r="C210" s="25" t="s">
        <v>415</v>
      </c>
      <c r="D210" s="10" t="s">
        <v>194</v>
      </c>
      <c r="E210" s="10" t="s">
        <v>416</v>
      </c>
      <c r="F210" s="27">
        <v>151.07400000000001</v>
      </c>
      <c r="G210" s="131">
        <v>120</v>
      </c>
      <c r="H210" s="130">
        <f t="shared" si="3"/>
        <v>5006.5923600000006</v>
      </c>
      <c r="I210" s="132"/>
      <c r="J210" s="132"/>
    </row>
    <row r="211" spans="1:10" ht="51.4" customHeight="1">
      <c r="A211" s="10">
        <v>198</v>
      </c>
      <c r="B211" s="25" t="s">
        <v>417</v>
      </c>
      <c r="C211" s="25" t="s">
        <v>418</v>
      </c>
      <c r="D211" s="10" t="s">
        <v>37</v>
      </c>
      <c r="E211" s="10" t="s">
        <v>419</v>
      </c>
      <c r="F211" s="27">
        <v>681.25</v>
      </c>
      <c r="G211" s="129">
        <v>475</v>
      </c>
      <c r="H211" s="130">
        <f t="shared" si="3"/>
        <v>20.4375</v>
      </c>
      <c r="I211" s="132"/>
      <c r="J211" s="132"/>
    </row>
    <row r="212" spans="1:10" ht="75.2" customHeight="1">
      <c r="A212" s="10">
        <v>199</v>
      </c>
      <c r="B212" s="25" t="s">
        <v>420</v>
      </c>
      <c r="C212" s="25" t="s">
        <v>421</v>
      </c>
      <c r="D212" s="10" t="s">
        <v>37</v>
      </c>
      <c r="E212" s="10" t="s">
        <v>422</v>
      </c>
      <c r="F212" s="27">
        <v>701.82375000000002</v>
      </c>
      <c r="G212" s="131">
        <v>262.5</v>
      </c>
      <c r="H212" s="130">
        <f t="shared" si="3"/>
        <v>112.29180000000001</v>
      </c>
      <c r="I212" s="132"/>
      <c r="J212" s="132"/>
    </row>
    <row r="213" spans="1:10" ht="46.5" customHeight="1">
      <c r="A213" s="10">
        <v>200</v>
      </c>
      <c r="B213" s="25" t="s">
        <v>423</v>
      </c>
      <c r="C213" s="25" t="s">
        <v>424</v>
      </c>
      <c r="D213" s="10" t="s">
        <v>46</v>
      </c>
      <c r="E213" s="10" t="s">
        <v>425</v>
      </c>
      <c r="F213" s="27">
        <v>628.00350000000003</v>
      </c>
      <c r="G213" s="10">
        <v>205</v>
      </c>
      <c r="H213" s="130">
        <f t="shared" si="3"/>
        <v>540.08301000000006</v>
      </c>
      <c r="I213" s="132"/>
      <c r="J213" s="132"/>
    </row>
    <row r="214" spans="1:10" ht="46.5" customHeight="1">
      <c r="A214" s="10">
        <v>201</v>
      </c>
      <c r="B214" s="25" t="s">
        <v>426</v>
      </c>
      <c r="C214" s="25" t="s">
        <v>427</v>
      </c>
      <c r="D214" s="10" t="s">
        <v>46</v>
      </c>
      <c r="E214" s="10" t="s">
        <v>428</v>
      </c>
      <c r="F214" s="27">
        <v>628.00350000000003</v>
      </c>
      <c r="G214" s="10">
        <v>205</v>
      </c>
      <c r="H214" s="130">
        <f t="shared" si="3"/>
        <v>314.00175000000002</v>
      </c>
      <c r="I214" s="132"/>
      <c r="J214" s="132"/>
    </row>
    <row r="215" spans="1:10" ht="75.2" customHeight="1">
      <c r="A215" s="10">
        <v>202</v>
      </c>
      <c r="B215" s="25" t="s">
        <v>429</v>
      </c>
      <c r="C215" s="25" t="s">
        <v>430</v>
      </c>
      <c r="D215" s="10" t="s">
        <v>194</v>
      </c>
      <c r="E215" s="10" t="s">
        <v>431</v>
      </c>
      <c r="F215" s="27">
        <v>174.1275</v>
      </c>
      <c r="G215" s="10">
        <v>125</v>
      </c>
      <c r="H215" s="130">
        <f t="shared" si="3"/>
        <v>609.44624999999996</v>
      </c>
      <c r="I215" s="132"/>
      <c r="J215" s="132"/>
    </row>
    <row r="216" spans="1:10" ht="22.7" customHeight="1">
      <c r="A216" s="10"/>
      <c r="B216" s="155" t="s">
        <v>432</v>
      </c>
      <c r="C216" s="155"/>
      <c r="D216" s="10"/>
      <c r="E216" s="10"/>
      <c r="F216" s="27"/>
      <c r="G216" s="131"/>
      <c r="H216" s="130"/>
      <c r="I216" s="10"/>
      <c r="J216" s="132"/>
    </row>
    <row r="217" spans="1:10" ht="60.95" customHeight="1">
      <c r="A217" s="10">
        <v>203</v>
      </c>
      <c r="B217" s="25" t="s">
        <v>35</v>
      </c>
      <c r="C217" s="25" t="s">
        <v>164</v>
      </c>
      <c r="D217" s="10" t="s">
        <v>37</v>
      </c>
      <c r="E217" s="10" t="s">
        <v>433</v>
      </c>
      <c r="F217" s="27">
        <v>16.350000000000001</v>
      </c>
      <c r="G217" s="131"/>
      <c r="H217" s="130">
        <f t="shared" si="3"/>
        <v>232.17000000000002</v>
      </c>
      <c r="I217" s="132"/>
      <c r="J217" s="132"/>
    </row>
    <row r="218" spans="1:10" ht="75.2" customHeight="1">
      <c r="A218" s="10">
        <v>204</v>
      </c>
      <c r="B218" s="25" t="s">
        <v>40</v>
      </c>
      <c r="C218" s="25" t="s">
        <v>41</v>
      </c>
      <c r="D218" s="10" t="s">
        <v>37</v>
      </c>
      <c r="E218" s="10" t="s">
        <v>434</v>
      </c>
      <c r="F218" s="27">
        <v>16.350000000000001</v>
      </c>
      <c r="G218" s="131"/>
      <c r="H218" s="130">
        <f t="shared" si="3"/>
        <v>141.42750000000001</v>
      </c>
      <c r="I218" s="132"/>
      <c r="J218" s="132"/>
    </row>
    <row r="219" spans="1:10" ht="29.1" customHeight="1">
      <c r="A219" s="10">
        <v>205</v>
      </c>
      <c r="B219" s="25" t="s">
        <v>44</v>
      </c>
      <c r="C219" s="25" t="s">
        <v>45</v>
      </c>
      <c r="D219" s="10" t="s">
        <v>46</v>
      </c>
      <c r="E219" s="10" t="s">
        <v>435</v>
      </c>
      <c r="F219" s="27">
        <v>5.45</v>
      </c>
      <c r="G219" s="131"/>
      <c r="H219" s="130">
        <f t="shared" si="3"/>
        <v>60.386000000000003</v>
      </c>
      <c r="I219" s="132"/>
      <c r="J219" s="132"/>
    </row>
    <row r="220" spans="1:10" ht="88.7" customHeight="1">
      <c r="A220" s="10">
        <v>206</v>
      </c>
      <c r="B220" s="25" t="s">
        <v>53</v>
      </c>
      <c r="C220" s="25" t="s">
        <v>436</v>
      </c>
      <c r="D220" s="10" t="s">
        <v>37</v>
      </c>
      <c r="E220" s="10" t="s">
        <v>437</v>
      </c>
      <c r="F220" s="27">
        <v>670.35</v>
      </c>
      <c r="G220" s="129">
        <v>465</v>
      </c>
      <c r="H220" s="130">
        <f t="shared" si="3"/>
        <v>744.08850000000007</v>
      </c>
      <c r="I220" s="132"/>
      <c r="J220" s="132"/>
    </row>
    <row r="221" spans="1:10" ht="66.2" customHeight="1">
      <c r="A221" s="10">
        <v>207</v>
      </c>
      <c r="B221" s="25" t="s">
        <v>65</v>
      </c>
      <c r="C221" s="25" t="s">
        <v>438</v>
      </c>
      <c r="D221" s="10" t="s">
        <v>37</v>
      </c>
      <c r="E221" s="10" t="s">
        <v>439</v>
      </c>
      <c r="F221" s="27">
        <v>668.39890000000003</v>
      </c>
      <c r="G221" s="27">
        <v>495</v>
      </c>
      <c r="H221" s="130">
        <f t="shared" si="3"/>
        <v>2145.560469</v>
      </c>
      <c r="I221" s="132"/>
      <c r="J221" s="132"/>
    </row>
    <row r="222" spans="1:10" ht="66.2" customHeight="1">
      <c r="A222" s="10">
        <v>208</v>
      </c>
      <c r="B222" s="25" t="s">
        <v>440</v>
      </c>
      <c r="C222" s="25" t="s">
        <v>441</v>
      </c>
      <c r="D222" s="10" t="s">
        <v>37</v>
      </c>
      <c r="E222" s="10" t="s">
        <v>442</v>
      </c>
      <c r="F222" s="27">
        <v>946.2944</v>
      </c>
      <c r="G222" s="27">
        <v>485</v>
      </c>
      <c r="H222" s="130">
        <f t="shared" si="3"/>
        <v>757.03552000000002</v>
      </c>
      <c r="I222" s="132"/>
      <c r="J222" s="132"/>
    </row>
    <row r="223" spans="1:10" ht="75.2" customHeight="1">
      <c r="A223" s="10">
        <v>209</v>
      </c>
      <c r="B223" s="25" t="s">
        <v>443</v>
      </c>
      <c r="C223" s="25" t="s">
        <v>444</v>
      </c>
      <c r="D223" s="10" t="s">
        <v>37</v>
      </c>
      <c r="E223" s="10" t="s">
        <v>445</v>
      </c>
      <c r="F223" s="27">
        <v>544.5095</v>
      </c>
      <c r="G223" s="27">
        <v>485</v>
      </c>
      <c r="H223" s="130">
        <f t="shared" si="3"/>
        <v>1094.4640949999998</v>
      </c>
      <c r="I223" s="132"/>
      <c r="J223" s="132"/>
    </row>
    <row r="224" spans="1:10" ht="51.4" customHeight="1">
      <c r="A224" s="10">
        <v>210</v>
      </c>
      <c r="B224" s="25" t="s">
        <v>446</v>
      </c>
      <c r="C224" s="25" t="s">
        <v>82</v>
      </c>
      <c r="D224" s="10" t="s">
        <v>83</v>
      </c>
      <c r="E224" s="10" t="s">
        <v>447</v>
      </c>
      <c r="F224" s="27">
        <v>5228.9635870000002</v>
      </c>
      <c r="G224" s="131">
        <v>3663.81</v>
      </c>
      <c r="H224" s="130">
        <f t="shared" si="3"/>
        <v>606.55977609200011</v>
      </c>
      <c r="I224" s="132"/>
      <c r="J224" s="132"/>
    </row>
    <row r="225" spans="1:10" ht="51.4" customHeight="1">
      <c r="A225" s="10">
        <v>211</v>
      </c>
      <c r="B225" s="25" t="s">
        <v>446</v>
      </c>
      <c r="C225" s="25" t="s">
        <v>86</v>
      </c>
      <c r="D225" s="10" t="s">
        <v>83</v>
      </c>
      <c r="E225" s="10" t="s">
        <v>448</v>
      </c>
      <c r="F225" s="27">
        <v>5144.7577080000001</v>
      </c>
      <c r="G225" s="131">
        <v>3826.04</v>
      </c>
      <c r="H225" s="130">
        <f t="shared" si="3"/>
        <v>3282.355417704</v>
      </c>
      <c r="I225" s="132"/>
      <c r="J225" s="132"/>
    </row>
    <row r="226" spans="1:10" ht="42.2" customHeight="1">
      <c r="A226" s="10">
        <v>212</v>
      </c>
      <c r="B226" s="25" t="s">
        <v>449</v>
      </c>
      <c r="C226" s="25" t="s">
        <v>450</v>
      </c>
      <c r="D226" s="10" t="s">
        <v>46</v>
      </c>
      <c r="E226" s="10" t="s">
        <v>451</v>
      </c>
      <c r="F226" s="27">
        <v>283.83600000000001</v>
      </c>
      <c r="G226" s="131">
        <v>130</v>
      </c>
      <c r="H226" s="130">
        <f t="shared" si="3"/>
        <v>3167.6097600000003</v>
      </c>
      <c r="I226" s="132"/>
      <c r="J226" s="132"/>
    </row>
    <row r="227" spans="1:10" ht="51.4" customHeight="1">
      <c r="A227" s="10">
        <v>213</v>
      </c>
      <c r="B227" s="25" t="s">
        <v>452</v>
      </c>
      <c r="C227" s="25" t="s">
        <v>453</v>
      </c>
      <c r="D227" s="10" t="s">
        <v>46</v>
      </c>
      <c r="E227" s="10" t="s">
        <v>454</v>
      </c>
      <c r="F227" s="27">
        <v>480.83388000000002</v>
      </c>
      <c r="G227" s="10">
        <v>224.4</v>
      </c>
      <c r="H227" s="130">
        <f t="shared" si="3"/>
        <v>1192.4680224000001</v>
      </c>
      <c r="I227" s="132"/>
      <c r="J227" s="132"/>
    </row>
    <row r="228" spans="1:10" ht="42.2" customHeight="1">
      <c r="A228" s="10">
        <v>214</v>
      </c>
      <c r="B228" s="25" t="s">
        <v>452</v>
      </c>
      <c r="C228" s="25" t="s">
        <v>455</v>
      </c>
      <c r="D228" s="10" t="s">
        <v>46</v>
      </c>
      <c r="E228" s="10" t="s">
        <v>456</v>
      </c>
      <c r="F228" s="27">
        <v>294.24549999999999</v>
      </c>
      <c r="G228" s="131">
        <v>165</v>
      </c>
      <c r="H228" s="130">
        <f t="shared" si="3"/>
        <v>364.86442</v>
      </c>
      <c r="I228" s="132"/>
      <c r="J228" s="132"/>
    </row>
    <row r="229" spans="1:10" ht="42.2" customHeight="1">
      <c r="A229" s="10">
        <v>215</v>
      </c>
      <c r="B229" s="25" t="s">
        <v>452</v>
      </c>
      <c r="C229" s="25" t="s">
        <v>457</v>
      </c>
      <c r="D229" s="10" t="s">
        <v>46</v>
      </c>
      <c r="E229" s="10" t="s">
        <v>458</v>
      </c>
      <c r="F229" s="27">
        <v>294.24549999999999</v>
      </c>
      <c r="G229" s="131">
        <v>165</v>
      </c>
      <c r="H229" s="130">
        <f t="shared" si="3"/>
        <v>620.85800499999993</v>
      </c>
      <c r="I229" s="132"/>
      <c r="J229" s="132"/>
    </row>
    <row r="230" spans="1:10" ht="60" customHeight="1">
      <c r="A230" s="10">
        <v>216</v>
      </c>
      <c r="B230" s="25" t="s">
        <v>459</v>
      </c>
      <c r="C230" s="25" t="s">
        <v>460</v>
      </c>
      <c r="D230" s="10" t="s">
        <v>194</v>
      </c>
      <c r="E230" s="10" t="s">
        <v>461</v>
      </c>
      <c r="F230" s="27">
        <v>373.23779999999999</v>
      </c>
      <c r="G230" s="10">
        <v>214</v>
      </c>
      <c r="H230" s="130">
        <f t="shared" si="3"/>
        <v>4628.1487200000001</v>
      </c>
      <c r="I230" s="132"/>
      <c r="J230" s="132"/>
    </row>
    <row r="231" spans="1:10" ht="87.2" customHeight="1">
      <c r="A231" s="10">
        <v>217</v>
      </c>
      <c r="B231" s="25" t="s">
        <v>462</v>
      </c>
      <c r="C231" s="25" t="s">
        <v>463</v>
      </c>
      <c r="D231" s="10" t="s">
        <v>194</v>
      </c>
      <c r="E231" s="10" t="s">
        <v>461</v>
      </c>
      <c r="F231" s="27">
        <v>224.54</v>
      </c>
      <c r="G231" s="10">
        <v>200</v>
      </c>
      <c r="H231" s="130">
        <f t="shared" si="3"/>
        <v>2784.2959999999998</v>
      </c>
      <c r="I231" s="132"/>
      <c r="J231" s="132"/>
    </row>
    <row r="232" spans="1:10" ht="22.7" customHeight="1">
      <c r="A232" s="10"/>
      <c r="B232" s="155" t="s">
        <v>464</v>
      </c>
      <c r="C232" s="155"/>
      <c r="D232" s="10"/>
      <c r="E232" s="10"/>
      <c r="F232" s="27"/>
      <c r="G232" s="131"/>
      <c r="H232" s="130"/>
      <c r="I232" s="10"/>
      <c r="J232" s="132"/>
    </row>
    <row r="233" spans="1:10" ht="51.4" customHeight="1">
      <c r="A233" s="10">
        <v>218</v>
      </c>
      <c r="B233" s="25" t="s">
        <v>378</v>
      </c>
      <c r="C233" s="25" t="s">
        <v>164</v>
      </c>
      <c r="D233" s="10" t="s">
        <v>37</v>
      </c>
      <c r="E233" s="10" t="s">
        <v>465</v>
      </c>
      <c r="F233" s="27">
        <v>16.350000000000001</v>
      </c>
      <c r="G233" s="131"/>
      <c r="H233" s="130">
        <f t="shared" si="3"/>
        <v>5152.0485000000008</v>
      </c>
      <c r="I233" s="132"/>
      <c r="J233" s="132"/>
    </row>
    <row r="234" spans="1:10" ht="33" customHeight="1">
      <c r="A234" s="10">
        <v>219</v>
      </c>
      <c r="B234" s="25" t="s">
        <v>44</v>
      </c>
      <c r="C234" s="25" t="s">
        <v>380</v>
      </c>
      <c r="D234" s="10" t="s">
        <v>46</v>
      </c>
      <c r="E234" s="10" t="s">
        <v>466</v>
      </c>
      <c r="F234" s="27">
        <v>5.45</v>
      </c>
      <c r="G234" s="131"/>
      <c r="H234" s="130">
        <f t="shared" si="3"/>
        <v>2261.2049999999999</v>
      </c>
      <c r="I234" s="132"/>
      <c r="J234" s="132"/>
    </row>
    <row r="235" spans="1:10" ht="75.2" customHeight="1">
      <c r="A235" s="10">
        <v>220</v>
      </c>
      <c r="B235" s="25" t="s">
        <v>40</v>
      </c>
      <c r="C235" s="25" t="s">
        <v>41</v>
      </c>
      <c r="D235" s="10" t="s">
        <v>37</v>
      </c>
      <c r="E235" s="10" t="s">
        <v>467</v>
      </c>
      <c r="F235" s="27">
        <v>16.350000000000001</v>
      </c>
      <c r="G235" s="10"/>
      <c r="H235" s="130">
        <f t="shared" si="3"/>
        <v>1251.7560000000001</v>
      </c>
      <c r="I235" s="132"/>
      <c r="J235" s="132"/>
    </row>
    <row r="236" spans="1:10" ht="33" customHeight="1">
      <c r="A236" s="10">
        <v>221</v>
      </c>
      <c r="B236" s="25" t="s">
        <v>49</v>
      </c>
      <c r="C236" s="25" t="s">
        <v>50</v>
      </c>
      <c r="D236" s="10" t="s">
        <v>37</v>
      </c>
      <c r="E236" s="10" t="s">
        <v>468</v>
      </c>
      <c r="F236" s="27">
        <v>267.05</v>
      </c>
      <c r="G236" s="129">
        <v>145</v>
      </c>
      <c r="H236" s="130">
        <f t="shared" si="3"/>
        <v>16925.629000000001</v>
      </c>
      <c r="I236" s="132"/>
      <c r="J236" s="132"/>
    </row>
    <row r="237" spans="1:10" ht="62.25" customHeight="1">
      <c r="A237" s="10">
        <v>222</v>
      </c>
      <c r="B237" s="25" t="s">
        <v>53</v>
      </c>
      <c r="C237" s="25" t="s">
        <v>54</v>
      </c>
      <c r="D237" s="10" t="s">
        <v>37</v>
      </c>
      <c r="E237" s="10" t="s">
        <v>469</v>
      </c>
      <c r="F237" s="27">
        <v>681.25</v>
      </c>
      <c r="G237" s="129">
        <v>475</v>
      </c>
      <c r="H237" s="130">
        <f t="shared" si="3"/>
        <v>28837.3125</v>
      </c>
      <c r="I237" s="132"/>
      <c r="J237" s="132"/>
    </row>
    <row r="238" spans="1:10" ht="62.25" customHeight="1">
      <c r="A238" s="10">
        <v>223</v>
      </c>
      <c r="B238" s="25" t="s">
        <v>385</v>
      </c>
      <c r="C238" s="25" t="s">
        <v>386</v>
      </c>
      <c r="D238" s="10" t="s">
        <v>37</v>
      </c>
      <c r="E238" s="10" t="s">
        <v>470</v>
      </c>
      <c r="F238" s="27">
        <v>708.0095</v>
      </c>
      <c r="G238" s="27">
        <v>485</v>
      </c>
      <c r="H238" s="130">
        <f t="shared" si="3"/>
        <v>51797.975019999998</v>
      </c>
      <c r="I238" s="132"/>
      <c r="J238" s="132"/>
    </row>
    <row r="239" spans="1:10" ht="51.4" customHeight="1">
      <c r="A239" s="10">
        <v>224</v>
      </c>
      <c r="B239" s="25" t="s">
        <v>388</v>
      </c>
      <c r="C239" s="25" t="s">
        <v>82</v>
      </c>
      <c r="D239" s="10" t="s">
        <v>83</v>
      </c>
      <c r="E239" s="10" t="s">
        <v>471</v>
      </c>
      <c r="F239" s="27">
        <v>5228.9635870000002</v>
      </c>
      <c r="G239" s="131">
        <v>3663.81</v>
      </c>
      <c r="H239" s="130">
        <f t="shared" si="3"/>
        <v>3137.3781521999999</v>
      </c>
      <c r="I239" s="132"/>
      <c r="J239" s="132"/>
    </row>
    <row r="240" spans="1:10" ht="62.25" customHeight="1">
      <c r="A240" s="10">
        <v>225</v>
      </c>
      <c r="B240" s="25" t="s">
        <v>388</v>
      </c>
      <c r="C240" s="25" t="s">
        <v>82</v>
      </c>
      <c r="D240" s="10" t="s">
        <v>83</v>
      </c>
      <c r="E240" s="10" t="s">
        <v>472</v>
      </c>
      <c r="F240" s="27">
        <v>5228.9635870000002</v>
      </c>
      <c r="G240" s="131">
        <v>3663.81</v>
      </c>
      <c r="H240" s="130">
        <f t="shared" si="3"/>
        <v>27901.749700232001</v>
      </c>
      <c r="I240" s="132"/>
      <c r="J240" s="132"/>
    </row>
    <row r="241" spans="1:10" ht="49.5" customHeight="1">
      <c r="A241" s="10">
        <v>226</v>
      </c>
      <c r="B241" s="25" t="s">
        <v>473</v>
      </c>
      <c r="C241" s="25" t="s">
        <v>474</v>
      </c>
      <c r="D241" s="10" t="s">
        <v>46</v>
      </c>
      <c r="E241" s="10" t="s">
        <v>475</v>
      </c>
      <c r="F241" s="27">
        <v>24.1435</v>
      </c>
      <c r="G241" s="131">
        <v>5</v>
      </c>
      <c r="H241" s="130">
        <f t="shared" si="3"/>
        <v>7014.8939250000003</v>
      </c>
      <c r="I241" s="132"/>
      <c r="J241" s="132"/>
    </row>
    <row r="242" spans="1:10" ht="49.5" customHeight="1">
      <c r="A242" s="10">
        <v>227</v>
      </c>
      <c r="B242" s="25" t="s">
        <v>396</v>
      </c>
      <c r="C242" s="25" t="s">
        <v>397</v>
      </c>
      <c r="D242" s="10" t="s">
        <v>46</v>
      </c>
      <c r="E242" s="10" t="s">
        <v>476</v>
      </c>
      <c r="F242" s="27">
        <v>59.573950000000004</v>
      </c>
      <c r="G242" s="131">
        <v>38.5</v>
      </c>
      <c r="H242" s="130">
        <f t="shared" si="3"/>
        <v>22369.422485500003</v>
      </c>
      <c r="I242" s="132"/>
      <c r="J242" s="134" t="s">
        <v>399</v>
      </c>
    </row>
    <row r="243" spans="1:10" ht="51.75" customHeight="1">
      <c r="A243" s="10">
        <v>228</v>
      </c>
      <c r="B243" s="25" t="s">
        <v>400</v>
      </c>
      <c r="C243" s="25" t="s">
        <v>477</v>
      </c>
      <c r="D243" s="10" t="s">
        <v>46</v>
      </c>
      <c r="E243" s="10" t="s">
        <v>475</v>
      </c>
      <c r="F243" s="27">
        <v>35.3705</v>
      </c>
      <c r="G243" s="10">
        <v>15</v>
      </c>
      <c r="H243" s="130">
        <f t="shared" si="3"/>
        <v>10276.898775</v>
      </c>
      <c r="I243" s="132"/>
      <c r="J243" s="132"/>
    </row>
    <row r="244" spans="1:10" ht="51.75" customHeight="1">
      <c r="A244" s="10">
        <v>229</v>
      </c>
      <c r="B244" s="25" t="s">
        <v>390</v>
      </c>
      <c r="C244" s="25" t="s">
        <v>391</v>
      </c>
      <c r="D244" s="10" t="s">
        <v>46</v>
      </c>
      <c r="E244" s="10" t="s">
        <v>478</v>
      </c>
      <c r="F244" s="27">
        <v>270.81049999999999</v>
      </c>
      <c r="G244" s="10">
        <v>115</v>
      </c>
      <c r="H244" s="130">
        <f t="shared" si="3"/>
        <v>79184.990199999986</v>
      </c>
      <c r="I244" s="132"/>
      <c r="J244" s="132"/>
    </row>
    <row r="245" spans="1:10" ht="42.2" customHeight="1">
      <c r="A245" s="10">
        <v>230</v>
      </c>
      <c r="B245" s="25" t="s">
        <v>479</v>
      </c>
      <c r="C245" s="25" t="s">
        <v>480</v>
      </c>
      <c r="D245" s="10" t="s">
        <v>46</v>
      </c>
      <c r="E245" s="10" t="s">
        <v>481</v>
      </c>
      <c r="F245" s="27">
        <v>270.81049999999999</v>
      </c>
      <c r="G245" s="10">
        <v>115</v>
      </c>
      <c r="H245" s="130">
        <f t="shared" si="3"/>
        <v>5367.4641099999999</v>
      </c>
      <c r="I245" s="132"/>
      <c r="J245" s="132"/>
    </row>
    <row r="246" spans="1:10" ht="96.4" customHeight="1">
      <c r="A246" s="10">
        <v>231</v>
      </c>
      <c r="B246" s="25" t="s">
        <v>482</v>
      </c>
      <c r="C246" s="25" t="s">
        <v>483</v>
      </c>
      <c r="D246" s="10" t="s">
        <v>194</v>
      </c>
      <c r="E246" s="10" t="s">
        <v>484</v>
      </c>
      <c r="F246" s="27">
        <v>89.816000000000003</v>
      </c>
      <c r="G246" s="131">
        <v>80</v>
      </c>
      <c r="H246" s="130">
        <f t="shared" si="3"/>
        <v>1077.7919999999999</v>
      </c>
      <c r="I246" s="132"/>
      <c r="J246" s="132"/>
    </row>
    <row r="247" spans="1:10" ht="87.2" customHeight="1">
      <c r="A247" s="10">
        <v>232</v>
      </c>
      <c r="B247" s="25" t="s">
        <v>485</v>
      </c>
      <c r="C247" s="25" t="s">
        <v>486</v>
      </c>
      <c r="D247" s="10" t="s">
        <v>194</v>
      </c>
      <c r="E247" s="10" t="s">
        <v>487</v>
      </c>
      <c r="F247" s="27">
        <v>89.816000000000003</v>
      </c>
      <c r="G247" s="131">
        <v>80</v>
      </c>
      <c r="H247" s="130">
        <f t="shared" si="3"/>
        <v>1529.5664800000002</v>
      </c>
      <c r="I247" s="132"/>
      <c r="J247" s="132"/>
    </row>
    <row r="248" spans="1:10" ht="114.95" customHeight="1">
      <c r="A248" s="10">
        <v>233</v>
      </c>
      <c r="B248" s="25" t="s">
        <v>488</v>
      </c>
      <c r="C248" s="25" t="s">
        <v>489</v>
      </c>
      <c r="D248" s="10" t="s">
        <v>194</v>
      </c>
      <c r="E248" s="10" t="s">
        <v>490</v>
      </c>
      <c r="F248" s="27">
        <v>207.71367000000001</v>
      </c>
      <c r="G248" s="10">
        <v>182.1</v>
      </c>
      <c r="H248" s="130">
        <f t="shared" si="3"/>
        <v>3522.8238432000003</v>
      </c>
      <c r="I248" s="132"/>
      <c r="J248" s="132"/>
    </row>
    <row r="249" spans="1:10" ht="87.2" customHeight="1">
      <c r="A249" s="10">
        <v>234</v>
      </c>
      <c r="B249" s="25" t="s">
        <v>491</v>
      </c>
      <c r="C249" s="25" t="s">
        <v>492</v>
      </c>
      <c r="D249" s="10" t="s">
        <v>46</v>
      </c>
      <c r="E249" s="10" t="s">
        <v>493</v>
      </c>
      <c r="F249" s="27">
        <v>113.93346099</v>
      </c>
      <c r="G249" s="27">
        <v>70.413700000000006</v>
      </c>
      <c r="H249" s="130">
        <f t="shared" si="3"/>
        <v>2479.1921111424003</v>
      </c>
      <c r="I249" s="132"/>
      <c r="J249" s="132"/>
    </row>
    <row r="250" spans="1:10" ht="42.2" customHeight="1">
      <c r="A250" s="10">
        <v>235</v>
      </c>
      <c r="B250" s="25" t="s">
        <v>494</v>
      </c>
      <c r="C250" s="25" t="s">
        <v>495</v>
      </c>
      <c r="D250" s="10" t="s">
        <v>46</v>
      </c>
      <c r="E250" s="10" t="s">
        <v>496</v>
      </c>
      <c r="F250" s="27">
        <v>28.184348</v>
      </c>
      <c r="G250" s="131">
        <v>13.24</v>
      </c>
      <c r="H250" s="130">
        <f t="shared" si="3"/>
        <v>31.848313239999996</v>
      </c>
      <c r="I250" s="132"/>
      <c r="J250" s="132"/>
    </row>
    <row r="251" spans="1:10" ht="42.2" customHeight="1">
      <c r="A251" s="10">
        <v>236</v>
      </c>
      <c r="B251" s="25" t="s">
        <v>497</v>
      </c>
      <c r="C251" s="25" t="s">
        <v>498</v>
      </c>
      <c r="D251" s="10" t="s">
        <v>46</v>
      </c>
      <c r="E251" s="10" t="s">
        <v>496</v>
      </c>
      <c r="F251" s="27">
        <v>48.673949999999998</v>
      </c>
      <c r="G251" s="27">
        <v>38.5</v>
      </c>
      <c r="H251" s="130">
        <f t="shared" si="3"/>
        <v>55.001563499999989</v>
      </c>
      <c r="I251" s="132"/>
      <c r="J251" s="132"/>
    </row>
    <row r="252" spans="1:10" ht="42.2" customHeight="1">
      <c r="A252" s="10">
        <v>237</v>
      </c>
      <c r="B252" s="25" t="s">
        <v>499</v>
      </c>
      <c r="C252" s="25" t="s">
        <v>500</v>
      </c>
      <c r="D252" s="10" t="s">
        <v>160</v>
      </c>
      <c r="E252" s="10" t="s">
        <v>501</v>
      </c>
      <c r="F252" s="27">
        <v>38.15</v>
      </c>
      <c r="G252" s="131">
        <v>30</v>
      </c>
      <c r="H252" s="130">
        <f t="shared" si="3"/>
        <v>2479.75</v>
      </c>
      <c r="I252" s="132"/>
      <c r="J252" s="132"/>
    </row>
    <row r="253" spans="1:10" ht="42.2" customHeight="1">
      <c r="A253" s="10">
        <v>238</v>
      </c>
      <c r="B253" s="25" t="s">
        <v>502</v>
      </c>
      <c r="C253" s="25" t="s">
        <v>503</v>
      </c>
      <c r="D253" s="10" t="s">
        <v>46</v>
      </c>
      <c r="E253" s="10" t="s">
        <v>504</v>
      </c>
      <c r="F253" s="27">
        <v>48.673949999999998</v>
      </c>
      <c r="G253" s="27">
        <v>38.5</v>
      </c>
      <c r="H253" s="130">
        <f t="shared" si="3"/>
        <v>253.10453999999999</v>
      </c>
      <c r="I253" s="132"/>
      <c r="J253" s="132"/>
    </row>
    <row r="254" spans="1:10" ht="66" customHeight="1">
      <c r="A254" s="10">
        <v>239</v>
      </c>
      <c r="B254" s="25" t="s">
        <v>505</v>
      </c>
      <c r="C254" s="25" t="s">
        <v>506</v>
      </c>
      <c r="D254" s="10" t="s">
        <v>194</v>
      </c>
      <c r="E254" s="10" t="s">
        <v>507</v>
      </c>
      <c r="F254" s="27">
        <v>267.60971499999999</v>
      </c>
      <c r="G254" s="10">
        <v>235.45</v>
      </c>
      <c r="H254" s="130">
        <f t="shared" si="3"/>
        <v>6952.5003956999999</v>
      </c>
      <c r="I254" s="132"/>
      <c r="J254" s="132"/>
    </row>
    <row r="255" spans="1:10" ht="66.2" customHeight="1">
      <c r="A255" s="10">
        <v>240</v>
      </c>
      <c r="B255" s="25" t="s">
        <v>508</v>
      </c>
      <c r="C255" s="25" t="s">
        <v>509</v>
      </c>
      <c r="D255" s="10" t="s">
        <v>46</v>
      </c>
      <c r="E255" s="10" t="s">
        <v>510</v>
      </c>
      <c r="F255" s="27">
        <v>344.6035</v>
      </c>
      <c r="G255" s="27">
        <v>205</v>
      </c>
      <c r="H255" s="130">
        <f t="shared" si="3"/>
        <v>1343.9536499999999</v>
      </c>
      <c r="I255" s="132"/>
      <c r="J255" s="132"/>
    </row>
    <row r="256" spans="1:10" ht="66.2" customHeight="1">
      <c r="A256" s="10">
        <v>241</v>
      </c>
      <c r="B256" s="25" t="s">
        <v>511</v>
      </c>
      <c r="C256" s="25" t="s">
        <v>512</v>
      </c>
      <c r="D256" s="10" t="s">
        <v>37</v>
      </c>
      <c r="E256" s="10" t="s">
        <v>513</v>
      </c>
      <c r="F256" s="27">
        <v>701.82375000000002</v>
      </c>
      <c r="G256" s="131">
        <v>262.5</v>
      </c>
      <c r="H256" s="130">
        <f t="shared" si="3"/>
        <v>743.93317500000001</v>
      </c>
      <c r="I256" s="132"/>
      <c r="J256" s="132"/>
    </row>
    <row r="257" spans="1:10" ht="66" customHeight="1">
      <c r="A257" s="10">
        <v>242</v>
      </c>
      <c r="B257" s="25" t="s">
        <v>514</v>
      </c>
      <c r="C257" s="25" t="s">
        <v>515</v>
      </c>
      <c r="D257" s="10" t="s">
        <v>194</v>
      </c>
      <c r="E257" s="10" t="s">
        <v>516</v>
      </c>
      <c r="F257" s="27">
        <v>67.361999999999995</v>
      </c>
      <c r="G257" s="10">
        <v>60</v>
      </c>
      <c r="H257" s="130">
        <f t="shared" si="3"/>
        <v>5466.4263000000001</v>
      </c>
      <c r="I257" s="132"/>
      <c r="J257" s="132"/>
    </row>
    <row r="258" spans="1:10" ht="96.4" customHeight="1">
      <c r="A258" s="10">
        <v>243</v>
      </c>
      <c r="B258" s="25" t="s">
        <v>517</v>
      </c>
      <c r="C258" s="25" t="s">
        <v>518</v>
      </c>
      <c r="D258" s="10" t="s">
        <v>194</v>
      </c>
      <c r="E258" s="10" t="s">
        <v>519</v>
      </c>
      <c r="F258" s="27">
        <v>207.71367000000001</v>
      </c>
      <c r="G258" s="10">
        <v>182.1</v>
      </c>
      <c r="H258" s="130">
        <f t="shared" si="3"/>
        <v>12913.558863900002</v>
      </c>
      <c r="I258" s="132"/>
      <c r="J258" s="132"/>
    </row>
    <row r="259" spans="1:10" ht="87.2" customHeight="1">
      <c r="A259" s="10">
        <v>244</v>
      </c>
      <c r="B259" s="25" t="s">
        <v>491</v>
      </c>
      <c r="C259" s="25" t="s">
        <v>492</v>
      </c>
      <c r="D259" s="10" t="s">
        <v>46</v>
      </c>
      <c r="E259" s="10" t="s">
        <v>520</v>
      </c>
      <c r="F259" s="27">
        <v>113.93346099</v>
      </c>
      <c r="G259" s="27">
        <v>70.413700000000006</v>
      </c>
      <c r="H259" s="130">
        <f t="shared" si="3"/>
        <v>3279.0050072921999</v>
      </c>
      <c r="I259" s="132"/>
      <c r="J259" s="132"/>
    </row>
    <row r="260" spans="1:10" ht="75.2" customHeight="1">
      <c r="A260" s="10">
        <v>245</v>
      </c>
      <c r="B260" s="25" t="s">
        <v>521</v>
      </c>
      <c r="C260" s="25" t="s">
        <v>522</v>
      </c>
      <c r="D260" s="10" t="s">
        <v>194</v>
      </c>
      <c r="E260" s="10" t="s">
        <v>523</v>
      </c>
      <c r="F260" s="27">
        <v>151.51577700000001</v>
      </c>
      <c r="G260" s="10">
        <v>116.51</v>
      </c>
      <c r="H260" s="130">
        <f t="shared" si="3"/>
        <v>1348.4904153000002</v>
      </c>
      <c r="I260" s="132"/>
      <c r="J260" s="132"/>
    </row>
    <row r="261" spans="1:10" ht="66.2" customHeight="1">
      <c r="A261" s="10">
        <v>246</v>
      </c>
      <c r="B261" s="25" t="s">
        <v>524</v>
      </c>
      <c r="C261" s="25" t="s">
        <v>525</v>
      </c>
      <c r="D261" s="10" t="s">
        <v>46</v>
      </c>
      <c r="E261" s="10" t="s">
        <v>526</v>
      </c>
      <c r="F261" s="27">
        <v>406.35199999999998</v>
      </c>
      <c r="G261" s="27">
        <v>260</v>
      </c>
      <c r="H261" s="130">
        <f t="shared" si="3"/>
        <v>4477.9990399999997</v>
      </c>
      <c r="I261" s="132"/>
      <c r="J261" s="132"/>
    </row>
    <row r="262" spans="1:10" ht="66.2" customHeight="1">
      <c r="A262" s="10">
        <v>247</v>
      </c>
      <c r="B262" s="25" t="s">
        <v>527</v>
      </c>
      <c r="C262" s="25" t="s">
        <v>528</v>
      </c>
      <c r="D262" s="10" t="s">
        <v>46</v>
      </c>
      <c r="E262" s="10" t="s">
        <v>257</v>
      </c>
      <c r="F262" s="27">
        <v>406.35199999999998</v>
      </c>
      <c r="G262" s="27">
        <v>260</v>
      </c>
      <c r="H262" s="130">
        <f t="shared" si="3"/>
        <v>934.60959999999989</v>
      </c>
      <c r="I262" s="132"/>
      <c r="J262" s="132"/>
    </row>
    <row r="263" spans="1:10" ht="66.2" customHeight="1">
      <c r="A263" s="10">
        <v>248</v>
      </c>
      <c r="B263" s="25" t="s">
        <v>529</v>
      </c>
      <c r="C263" s="25" t="s">
        <v>530</v>
      </c>
      <c r="D263" s="10" t="s">
        <v>46</v>
      </c>
      <c r="E263" s="10" t="s">
        <v>257</v>
      </c>
      <c r="F263" s="27">
        <v>406.35199999999998</v>
      </c>
      <c r="G263" s="27">
        <v>260</v>
      </c>
      <c r="H263" s="130">
        <f t="shared" ref="H263:H326" si="4">E263*F263</f>
        <v>934.60959999999989</v>
      </c>
      <c r="I263" s="132"/>
      <c r="J263" s="132"/>
    </row>
    <row r="264" spans="1:10" ht="51.4" customHeight="1">
      <c r="A264" s="10">
        <v>249</v>
      </c>
      <c r="B264" s="25" t="s">
        <v>499</v>
      </c>
      <c r="C264" s="25" t="s">
        <v>531</v>
      </c>
      <c r="D264" s="10" t="s">
        <v>160</v>
      </c>
      <c r="E264" s="10" t="s">
        <v>532</v>
      </c>
      <c r="F264" s="27">
        <v>46.87</v>
      </c>
      <c r="G264" s="10">
        <v>38</v>
      </c>
      <c r="H264" s="130">
        <f t="shared" si="4"/>
        <v>1031.1399999999999</v>
      </c>
      <c r="I264" s="132"/>
      <c r="J264" s="132"/>
    </row>
    <row r="265" spans="1:10" ht="64.5" customHeight="1">
      <c r="A265" s="10">
        <v>250</v>
      </c>
      <c r="B265" s="25" t="s">
        <v>502</v>
      </c>
      <c r="C265" s="25" t="s">
        <v>533</v>
      </c>
      <c r="D265" s="10" t="s">
        <v>46</v>
      </c>
      <c r="E265" s="10" t="s">
        <v>534</v>
      </c>
      <c r="F265" s="27">
        <v>48.673949999999998</v>
      </c>
      <c r="G265" s="27">
        <v>38.5</v>
      </c>
      <c r="H265" s="130">
        <f t="shared" si="4"/>
        <v>670.2402914999999</v>
      </c>
      <c r="I265" s="132"/>
      <c r="J265" s="132"/>
    </row>
    <row r="266" spans="1:10" ht="66.2" customHeight="1">
      <c r="A266" s="10">
        <v>251</v>
      </c>
      <c r="B266" s="25" t="s">
        <v>505</v>
      </c>
      <c r="C266" s="25" t="s">
        <v>535</v>
      </c>
      <c r="D266" s="10" t="s">
        <v>194</v>
      </c>
      <c r="E266" s="10" t="s">
        <v>536</v>
      </c>
      <c r="F266" s="27">
        <v>113.05589000000001</v>
      </c>
      <c r="G266" s="10">
        <v>100.7</v>
      </c>
      <c r="H266" s="130">
        <f t="shared" si="4"/>
        <v>1729.7551170000002</v>
      </c>
      <c r="I266" s="132"/>
      <c r="J266" s="132"/>
    </row>
    <row r="267" spans="1:10" ht="66.2" customHeight="1">
      <c r="A267" s="10">
        <v>252</v>
      </c>
      <c r="B267" s="25" t="s">
        <v>537</v>
      </c>
      <c r="C267" s="25" t="s">
        <v>538</v>
      </c>
      <c r="D267" s="10" t="s">
        <v>37</v>
      </c>
      <c r="E267" s="10" t="s">
        <v>539</v>
      </c>
      <c r="F267" s="27">
        <v>701.82375000000002</v>
      </c>
      <c r="G267" s="131">
        <v>262.5</v>
      </c>
      <c r="H267" s="130">
        <f t="shared" si="4"/>
        <v>1417.6839750000001</v>
      </c>
      <c r="I267" s="132"/>
      <c r="J267" s="132"/>
    </row>
    <row r="268" spans="1:10" ht="51.4" customHeight="1">
      <c r="A268" s="10">
        <v>253</v>
      </c>
      <c r="B268" s="25" t="s">
        <v>540</v>
      </c>
      <c r="C268" s="25" t="s">
        <v>541</v>
      </c>
      <c r="D268" s="10" t="s">
        <v>46</v>
      </c>
      <c r="E268" s="10" t="s">
        <v>542</v>
      </c>
      <c r="F268" s="27">
        <v>355.50349999999997</v>
      </c>
      <c r="G268" s="131">
        <v>205</v>
      </c>
      <c r="H268" s="130">
        <f t="shared" si="4"/>
        <v>191.97189</v>
      </c>
      <c r="I268" s="132"/>
      <c r="J268" s="132"/>
    </row>
    <row r="269" spans="1:10" ht="22.7" customHeight="1">
      <c r="A269" s="10"/>
      <c r="B269" s="155" t="s">
        <v>543</v>
      </c>
      <c r="C269" s="155"/>
      <c r="D269" s="10"/>
      <c r="E269" s="10"/>
      <c r="F269" s="27"/>
      <c r="G269" s="131"/>
      <c r="H269" s="130"/>
      <c r="I269" s="10"/>
      <c r="J269" s="132"/>
    </row>
    <row r="270" spans="1:10" ht="22.7" customHeight="1">
      <c r="A270" s="10"/>
      <c r="B270" s="155" t="s">
        <v>544</v>
      </c>
      <c r="C270" s="155"/>
      <c r="D270" s="10"/>
      <c r="E270" s="10"/>
      <c r="F270" s="27"/>
      <c r="G270" s="131"/>
      <c r="H270" s="130"/>
      <c r="I270" s="10"/>
      <c r="J270" s="132"/>
    </row>
    <row r="271" spans="1:10" ht="23.85" customHeight="1">
      <c r="A271" s="10">
        <v>254</v>
      </c>
      <c r="B271" s="25" t="s">
        <v>44</v>
      </c>
      <c r="C271" s="25" t="s">
        <v>45</v>
      </c>
      <c r="D271" s="10" t="s">
        <v>46</v>
      </c>
      <c r="E271" s="10" t="s">
        <v>545</v>
      </c>
      <c r="F271" s="27">
        <v>5.45</v>
      </c>
      <c r="G271" s="131"/>
      <c r="H271" s="130">
        <f t="shared" si="4"/>
        <v>3285.2599999999998</v>
      </c>
      <c r="I271" s="132"/>
      <c r="J271" s="132"/>
    </row>
    <row r="272" spans="1:10" ht="33" customHeight="1">
      <c r="A272" s="10">
        <v>255</v>
      </c>
      <c r="B272" s="25" t="s">
        <v>49</v>
      </c>
      <c r="C272" s="25" t="s">
        <v>546</v>
      </c>
      <c r="D272" s="10" t="s">
        <v>37</v>
      </c>
      <c r="E272" s="10" t="s">
        <v>547</v>
      </c>
      <c r="F272" s="27">
        <v>267.05</v>
      </c>
      <c r="G272" s="129">
        <v>145</v>
      </c>
      <c r="H272" s="130">
        <f t="shared" si="4"/>
        <v>48397.4715</v>
      </c>
      <c r="I272" s="132"/>
      <c r="J272" s="132"/>
    </row>
    <row r="273" spans="1:10" ht="59.25" customHeight="1">
      <c r="A273" s="10">
        <v>256</v>
      </c>
      <c r="B273" s="25" t="s">
        <v>53</v>
      </c>
      <c r="C273" s="25" t="s">
        <v>548</v>
      </c>
      <c r="D273" s="10" t="s">
        <v>37</v>
      </c>
      <c r="E273" s="10" t="s">
        <v>549</v>
      </c>
      <c r="F273" s="27">
        <v>648.54999999999995</v>
      </c>
      <c r="G273" s="129">
        <v>475</v>
      </c>
      <c r="H273" s="130">
        <f t="shared" si="4"/>
        <v>77209.877499999988</v>
      </c>
      <c r="I273" s="132"/>
      <c r="J273" s="132"/>
    </row>
    <row r="274" spans="1:10" ht="42.2" customHeight="1">
      <c r="A274" s="10">
        <v>257</v>
      </c>
      <c r="B274" s="25" t="s">
        <v>550</v>
      </c>
      <c r="C274" s="25" t="s">
        <v>551</v>
      </c>
      <c r="D274" s="10" t="s">
        <v>46</v>
      </c>
      <c r="E274" s="10" t="s">
        <v>552</v>
      </c>
      <c r="F274" s="27">
        <v>150.41999999999999</v>
      </c>
      <c r="G274" s="10">
        <v>100</v>
      </c>
      <c r="H274" s="130">
        <f t="shared" si="4"/>
        <v>84081.771599999993</v>
      </c>
      <c r="I274" s="132"/>
      <c r="J274" s="132"/>
    </row>
    <row r="275" spans="1:10" ht="38.1" customHeight="1">
      <c r="A275" s="10">
        <v>258</v>
      </c>
      <c r="B275" s="25" t="s">
        <v>553</v>
      </c>
      <c r="C275" s="25" t="s">
        <v>554</v>
      </c>
      <c r="D275" s="10" t="s">
        <v>46</v>
      </c>
      <c r="E275" s="10" t="s">
        <v>555</v>
      </c>
      <c r="F275" s="27">
        <v>88.834999999999994</v>
      </c>
      <c r="G275" s="131">
        <v>50</v>
      </c>
      <c r="H275" s="130">
        <f t="shared" si="4"/>
        <v>970.07819999999992</v>
      </c>
      <c r="I275" s="132"/>
      <c r="J275" s="132"/>
    </row>
    <row r="276" spans="1:10" ht="33" customHeight="1">
      <c r="A276" s="10">
        <v>259</v>
      </c>
      <c r="B276" s="25" t="s">
        <v>556</v>
      </c>
      <c r="C276" s="25" t="s">
        <v>557</v>
      </c>
      <c r="D276" s="10" t="s">
        <v>160</v>
      </c>
      <c r="E276" s="10" t="s">
        <v>558</v>
      </c>
      <c r="F276" s="27">
        <v>348.8</v>
      </c>
      <c r="G276" s="131">
        <v>320</v>
      </c>
      <c r="H276" s="130">
        <f t="shared" si="4"/>
        <v>11161.6</v>
      </c>
      <c r="I276" s="132"/>
      <c r="J276" s="132"/>
    </row>
    <row r="277" spans="1:10" ht="33.950000000000003" customHeight="1">
      <c r="A277" s="10">
        <v>260</v>
      </c>
      <c r="B277" s="25" t="s">
        <v>559</v>
      </c>
      <c r="C277" s="25" t="s">
        <v>560</v>
      </c>
      <c r="D277" s="10" t="s">
        <v>194</v>
      </c>
      <c r="E277" s="10" t="s">
        <v>561</v>
      </c>
      <c r="F277" s="27">
        <v>38.975675000000003</v>
      </c>
      <c r="G277" s="131">
        <v>20.25</v>
      </c>
      <c r="H277" s="130">
        <f t="shared" si="4"/>
        <v>6039.2808412499999</v>
      </c>
      <c r="I277" s="132"/>
      <c r="J277" s="132"/>
    </row>
    <row r="278" spans="1:10" ht="22.7" customHeight="1">
      <c r="A278" s="10"/>
      <c r="B278" s="155" t="s">
        <v>562</v>
      </c>
      <c r="C278" s="155"/>
      <c r="D278" s="10"/>
      <c r="E278" s="10"/>
      <c r="F278" s="27"/>
      <c r="G278" s="131"/>
      <c r="H278" s="130"/>
      <c r="I278" s="10"/>
      <c r="J278" s="132"/>
    </row>
    <row r="279" spans="1:10" ht="54.75" customHeight="1">
      <c r="A279" s="10">
        <v>261</v>
      </c>
      <c r="B279" s="25" t="s">
        <v>44</v>
      </c>
      <c r="C279" s="25" t="s">
        <v>45</v>
      </c>
      <c r="D279" s="10" t="s">
        <v>46</v>
      </c>
      <c r="E279" s="10" t="s">
        <v>563</v>
      </c>
      <c r="F279" s="27">
        <v>5.45</v>
      </c>
      <c r="G279" s="131"/>
      <c r="H279" s="130">
        <f t="shared" si="4"/>
        <v>759.67549999999994</v>
      </c>
      <c r="I279" s="132"/>
      <c r="J279" s="132"/>
    </row>
    <row r="280" spans="1:10" ht="33" customHeight="1">
      <c r="A280" s="10">
        <v>262</v>
      </c>
      <c r="B280" s="25" t="s">
        <v>49</v>
      </c>
      <c r="C280" s="25" t="s">
        <v>50</v>
      </c>
      <c r="D280" s="10" t="s">
        <v>37</v>
      </c>
      <c r="E280" s="10" t="s">
        <v>564</v>
      </c>
      <c r="F280" s="27">
        <v>267.05</v>
      </c>
      <c r="G280" s="129">
        <v>145</v>
      </c>
      <c r="H280" s="130">
        <f t="shared" si="4"/>
        <v>5584.0155000000004</v>
      </c>
      <c r="I280" s="132"/>
      <c r="J280" s="132"/>
    </row>
    <row r="281" spans="1:10" ht="51.4" customHeight="1">
      <c r="A281" s="10">
        <v>263</v>
      </c>
      <c r="B281" s="25" t="s">
        <v>53</v>
      </c>
      <c r="C281" s="25" t="s">
        <v>54</v>
      </c>
      <c r="D281" s="10" t="s">
        <v>37</v>
      </c>
      <c r="E281" s="10" t="s">
        <v>565</v>
      </c>
      <c r="F281" s="27">
        <v>681.25</v>
      </c>
      <c r="G281" s="129">
        <v>475</v>
      </c>
      <c r="H281" s="130">
        <f t="shared" si="4"/>
        <v>9496.625</v>
      </c>
      <c r="I281" s="132"/>
      <c r="J281" s="132"/>
    </row>
    <row r="282" spans="1:10" ht="42.2" customHeight="1">
      <c r="A282" s="10">
        <v>264</v>
      </c>
      <c r="B282" s="25" t="s">
        <v>566</v>
      </c>
      <c r="C282" s="25" t="s">
        <v>567</v>
      </c>
      <c r="D282" s="10" t="s">
        <v>46</v>
      </c>
      <c r="E282" s="10" t="s">
        <v>568</v>
      </c>
      <c r="F282" s="27">
        <v>246.1765</v>
      </c>
      <c r="G282" s="131">
        <v>95</v>
      </c>
      <c r="H282" s="130">
        <f t="shared" si="4"/>
        <v>24356.70291</v>
      </c>
      <c r="I282" s="132"/>
      <c r="J282" s="132"/>
    </row>
    <row r="283" spans="1:10" ht="42.2" customHeight="1">
      <c r="A283" s="10">
        <v>265</v>
      </c>
      <c r="B283" s="25" t="s">
        <v>569</v>
      </c>
      <c r="C283" s="25" t="s">
        <v>570</v>
      </c>
      <c r="D283" s="10" t="s">
        <v>46</v>
      </c>
      <c r="E283" s="10" t="s">
        <v>571</v>
      </c>
      <c r="F283" s="27">
        <v>271.13749999999999</v>
      </c>
      <c r="G283" s="10">
        <v>175</v>
      </c>
      <c r="H283" s="130">
        <f t="shared" si="4"/>
        <v>8516.4288749999996</v>
      </c>
      <c r="I283" s="132"/>
      <c r="J283" s="132"/>
    </row>
    <row r="284" spans="1:10" ht="22.7" customHeight="1">
      <c r="A284" s="10"/>
      <c r="B284" s="155" t="s">
        <v>572</v>
      </c>
      <c r="C284" s="155"/>
      <c r="D284" s="10"/>
      <c r="E284" s="10"/>
      <c r="F284" s="27"/>
      <c r="G284" s="131"/>
      <c r="H284" s="130"/>
      <c r="I284" s="10"/>
      <c r="J284" s="132"/>
    </row>
    <row r="285" spans="1:10" ht="23.85" customHeight="1">
      <c r="A285" s="10">
        <v>266</v>
      </c>
      <c r="B285" s="25" t="s">
        <v>44</v>
      </c>
      <c r="C285" s="25" t="s">
        <v>45</v>
      </c>
      <c r="D285" s="10" t="s">
        <v>46</v>
      </c>
      <c r="E285" s="10" t="s">
        <v>573</v>
      </c>
      <c r="F285" s="27">
        <v>5.45</v>
      </c>
      <c r="G285" s="131"/>
      <c r="H285" s="130">
        <f t="shared" si="4"/>
        <v>842.89700000000005</v>
      </c>
      <c r="I285" s="132"/>
      <c r="J285" s="132"/>
    </row>
    <row r="286" spans="1:10" ht="33" customHeight="1">
      <c r="A286" s="10">
        <v>267</v>
      </c>
      <c r="B286" s="25" t="s">
        <v>49</v>
      </c>
      <c r="C286" s="25" t="s">
        <v>50</v>
      </c>
      <c r="D286" s="10" t="s">
        <v>37</v>
      </c>
      <c r="E286" s="10" t="s">
        <v>574</v>
      </c>
      <c r="F286" s="27">
        <v>267.05</v>
      </c>
      <c r="G286" s="129">
        <v>145</v>
      </c>
      <c r="H286" s="130">
        <f t="shared" si="4"/>
        <v>6195.56</v>
      </c>
      <c r="I286" s="132"/>
      <c r="J286" s="132"/>
    </row>
    <row r="287" spans="1:10" ht="56.25" customHeight="1">
      <c r="A287" s="10">
        <v>268</v>
      </c>
      <c r="B287" s="25" t="s">
        <v>53</v>
      </c>
      <c r="C287" s="25" t="s">
        <v>54</v>
      </c>
      <c r="D287" s="10" t="s">
        <v>37</v>
      </c>
      <c r="E287" s="10" t="s">
        <v>575</v>
      </c>
      <c r="F287" s="27">
        <v>681.25</v>
      </c>
      <c r="G287" s="129">
        <v>475</v>
      </c>
      <c r="H287" s="130">
        <f t="shared" si="4"/>
        <v>10538.9375</v>
      </c>
      <c r="I287" s="132"/>
      <c r="J287" s="132"/>
    </row>
    <row r="288" spans="1:10" ht="42.2" customHeight="1">
      <c r="A288" s="10">
        <v>269</v>
      </c>
      <c r="B288" s="25" t="s">
        <v>576</v>
      </c>
      <c r="C288" s="25" t="s">
        <v>577</v>
      </c>
      <c r="D288" s="10" t="s">
        <v>46</v>
      </c>
      <c r="E288" s="10" t="s">
        <v>578</v>
      </c>
      <c r="F288" s="27">
        <v>220.61600000000001</v>
      </c>
      <c r="G288" s="131">
        <v>130</v>
      </c>
      <c r="H288" s="130">
        <f t="shared" si="4"/>
        <v>28794.800320000006</v>
      </c>
      <c r="I288" s="132"/>
      <c r="J288" s="132"/>
    </row>
    <row r="289" spans="1:10" ht="42.2" customHeight="1">
      <c r="A289" s="10">
        <v>270</v>
      </c>
      <c r="B289" s="25" t="s">
        <v>579</v>
      </c>
      <c r="C289" s="25" t="s">
        <v>580</v>
      </c>
      <c r="D289" s="10" t="s">
        <v>46</v>
      </c>
      <c r="E289" s="10" t="s">
        <v>581</v>
      </c>
      <c r="F289" s="27">
        <v>48.673949999999998</v>
      </c>
      <c r="G289" s="27">
        <v>38.5</v>
      </c>
      <c r="H289" s="130">
        <f t="shared" si="4"/>
        <v>836.70520050000005</v>
      </c>
      <c r="I289" s="132"/>
      <c r="J289" s="132"/>
    </row>
    <row r="290" spans="1:10" ht="22.7" customHeight="1">
      <c r="A290" s="10"/>
      <c r="B290" s="155" t="s">
        <v>582</v>
      </c>
      <c r="C290" s="155"/>
      <c r="D290" s="10"/>
      <c r="E290" s="10"/>
      <c r="F290" s="27"/>
      <c r="G290" s="131"/>
      <c r="H290" s="130"/>
      <c r="I290" s="10"/>
      <c r="J290" s="132"/>
    </row>
    <row r="291" spans="1:10" ht="32.1" customHeight="1">
      <c r="A291" s="10">
        <v>271</v>
      </c>
      <c r="B291" s="25" t="s">
        <v>44</v>
      </c>
      <c r="C291" s="25" t="s">
        <v>45</v>
      </c>
      <c r="D291" s="10" t="s">
        <v>46</v>
      </c>
      <c r="E291" s="10" t="s">
        <v>583</v>
      </c>
      <c r="F291" s="27">
        <v>5.45</v>
      </c>
      <c r="G291" s="131"/>
      <c r="H291" s="130">
        <f t="shared" si="4"/>
        <v>286.779</v>
      </c>
      <c r="I291" s="132"/>
      <c r="J291" s="132"/>
    </row>
    <row r="292" spans="1:10" ht="33" customHeight="1">
      <c r="A292" s="10">
        <v>272</v>
      </c>
      <c r="B292" s="25" t="s">
        <v>49</v>
      </c>
      <c r="C292" s="25" t="s">
        <v>50</v>
      </c>
      <c r="D292" s="10" t="s">
        <v>37</v>
      </c>
      <c r="E292" s="10" t="s">
        <v>584</v>
      </c>
      <c r="F292" s="27">
        <v>267.05</v>
      </c>
      <c r="G292" s="129">
        <v>145</v>
      </c>
      <c r="H292" s="130">
        <f t="shared" si="4"/>
        <v>2107.0245</v>
      </c>
      <c r="I292" s="132"/>
      <c r="J292" s="132"/>
    </row>
    <row r="293" spans="1:10" ht="62.65" customHeight="1">
      <c r="A293" s="10">
        <v>273</v>
      </c>
      <c r="B293" s="25" t="s">
        <v>53</v>
      </c>
      <c r="C293" s="25" t="s">
        <v>54</v>
      </c>
      <c r="D293" s="10" t="s">
        <v>37</v>
      </c>
      <c r="E293" s="10" t="s">
        <v>585</v>
      </c>
      <c r="F293" s="27">
        <v>681.25</v>
      </c>
      <c r="G293" s="129">
        <v>475</v>
      </c>
      <c r="H293" s="130">
        <f t="shared" si="4"/>
        <v>3583.375</v>
      </c>
      <c r="I293" s="132"/>
      <c r="J293" s="132"/>
    </row>
    <row r="294" spans="1:10" ht="42.2" customHeight="1">
      <c r="A294" s="10">
        <v>274</v>
      </c>
      <c r="B294" s="25" t="s">
        <v>586</v>
      </c>
      <c r="C294" s="25" t="s">
        <v>587</v>
      </c>
      <c r="D294" s="10" t="s">
        <v>46</v>
      </c>
      <c r="E294" s="10" t="s">
        <v>456</v>
      </c>
      <c r="F294" s="27">
        <v>428.31549999999999</v>
      </c>
      <c r="G294" s="131">
        <v>315</v>
      </c>
      <c r="H294" s="130">
        <f t="shared" si="4"/>
        <v>531.11122</v>
      </c>
      <c r="I294" s="132"/>
      <c r="J294" s="132"/>
    </row>
    <row r="295" spans="1:10" ht="42.2" customHeight="1">
      <c r="A295" s="10">
        <v>275</v>
      </c>
      <c r="B295" s="25" t="s">
        <v>588</v>
      </c>
      <c r="C295" s="25" t="s">
        <v>589</v>
      </c>
      <c r="D295" s="10" t="s">
        <v>46</v>
      </c>
      <c r="E295" s="10" t="s">
        <v>590</v>
      </c>
      <c r="F295" s="27">
        <v>490.06400000000002</v>
      </c>
      <c r="G295" s="131">
        <v>370</v>
      </c>
      <c r="H295" s="130">
        <f t="shared" si="4"/>
        <v>3704.88384</v>
      </c>
      <c r="I295" s="132"/>
      <c r="J295" s="132"/>
    </row>
    <row r="296" spans="1:10" ht="42.2" customHeight="1">
      <c r="A296" s="10">
        <v>276</v>
      </c>
      <c r="B296" s="25" t="s">
        <v>569</v>
      </c>
      <c r="C296" s="25" t="s">
        <v>570</v>
      </c>
      <c r="D296" s="10" t="s">
        <v>46</v>
      </c>
      <c r="E296" s="10" t="s">
        <v>591</v>
      </c>
      <c r="F296" s="27">
        <v>271.13749999999999</v>
      </c>
      <c r="G296" s="10">
        <v>175</v>
      </c>
      <c r="H296" s="130">
        <f t="shared" si="4"/>
        <v>737.49400000000003</v>
      </c>
      <c r="I296" s="132"/>
      <c r="J296" s="132"/>
    </row>
    <row r="297" spans="1:10" ht="42.2" customHeight="1">
      <c r="A297" s="10">
        <v>277</v>
      </c>
      <c r="B297" s="25" t="s">
        <v>592</v>
      </c>
      <c r="C297" s="25" t="s">
        <v>593</v>
      </c>
      <c r="D297" s="10" t="s">
        <v>46</v>
      </c>
      <c r="E297" s="10" t="s">
        <v>594</v>
      </c>
      <c r="F297" s="27">
        <v>220.61600000000001</v>
      </c>
      <c r="G297" s="131">
        <v>130</v>
      </c>
      <c r="H297" s="130">
        <f t="shared" si="4"/>
        <v>6905.2808000000005</v>
      </c>
      <c r="I297" s="132"/>
      <c r="J297" s="132"/>
    </row>
    <row r="298" spans="1:10" ht="42.2" customHeight="1">
      <c r="A298" s="10">
        <v>278</v>
      </c>
      <c r="B298" s="25" t="s">
        <v>595</v>
      </c>
      <c r="C298" s="25" t="s">
        <v>596</v>
      </c>
      <c r="D298" s="10" t="s">
        <v>46</v>
      </c>
      <c r="E298" s="10" t="s">
        <v>597</v>
      </c>
      <c r="F298" s="27">
        <v>271.13749999999999</v>
      </c>
      <c r="G298" s="10">
        <v>175</v>
      </c>
      <c r="H298" s="130">
        <f t="shared" si="4"/>
        <v>2299.2460000000001</v>
      </c>
      <c r="I298" s="132"/>
      <c r="J298" s="132"/>
    </row>
    <row r="299" spans="1:10" ht="22.7" customHeight="1">
      <c r="A299" s="10"/>
      <c r="B299" s="155" t="s">
        <v>598</v>
      </c>
      <c r="C299" s="155"/>
      <c r="D299" s="10"/>
      <c r="E299" s="10"/>
      <c r="F299" s="27"/>
      <c r="G299" s="131"/>
      <c r="H299" s="130"/>
      <c r="I299" s="10"/>
      <c r="J299" s="132"/>
    </row>
    <row r="300" spans="1:10" ht="23.85" customHeight="1">
      <c r="A300" s="10">
        <v>279</v>
      </c>
      <c r="B300" s="25" t="s">
        <v>44</v>
      </c>
      <c r="C300" s="25" t="s">
        <v>45</v>
      </c>
      <c r="D300" s="10" t="s">
        <v>46</v>
      </c>
      <c r="E300" s="10" t="s">
        <v>599</v>
      </c>
      <c r="F300" s="27">
        <v>5.45</v>
      </c>
      <c r="G300" s="131"/>
      <c r="H300" s="130">
        <f t="shared" si="4"/>
        <v>175.43549999999999</v>
      </c>
      <c r="I300" s="132"/>
      <c r="J300" s="132"/>
    </row>
    <row r="301" spans="1:10" ht="33" customHeight="1">
      <c r="A301" s="10">
        <v>280</v>
      </c>
      <c r="B301" s="25" t="s">
        <v>49</v>
      </c>
      <c r="C301" s="25" t="s">
        <v>50</v>
      </c>
      <c r="D301" s="10" t="s">
        <v>37</v>
      </c>
      <c r="E301" s="10" t="s">
        <v>600</v>
      </c>
      <c r="F301" s="27">
        <v>267.05</v>
      </c>
      <c r="G301" s="129">
        <v>145</v>
      </c>
      <c r="H301" s="130">
        <f t="shared" si="4"/>
        <v>1289.8515</v>
      </c>
      <c r="I301" s="132"/>
      <c r="J301" s="132"/>
    </row>
    <row r="302" spans="1:10" ht="51.4" customHeight="1">
      <c r="A302" s="10">
        <v>281</v>
      </c>
      <c r="B302" s="25" t="s">
        <v>53</v>
      </c>
      <c r="C302" s="25" t="s">
        <v>54</v>
      </c>
      <c r="D302" s="10" t="s">
        <v>37</v>
      </c>
      <c r="E302" s="10" t="s">
        <v>601</v>
      </c>
      <c r="F302" s="27">
        <v>681.25</v>
      </c>
      <c r="G302" s="129">
        <v>475</v>
      </c>
      <c r="H302" s="130">
        <f t="shared" si="4"/>
        <v>2193.625</v>
      </c>
      <c r="I302" s="132"/>
      <c r="J302" s="132"/>
    </row>
    <row r="303" spans="1:10" ht="42.2" customHeight="1">
      <c r="A303" s="10">
        <v>282</v>
      </c>
      <c r="B303" s="25" t="s">
        <v>595</v>
      </c>
      <c r="C303" s="25" t="s">
        <v>596</v>
      </c>
      <c r="D303" s="10" t="s">
        <v>46</v>
      </c>
      <c r="E303" s="10" t="s">
        <v>602</v>
      </c>
      <c r="F303" s="27">
        <v>271.13749999999999</v>
      </c>
      <c r="G303" s="131">
        <v>175</v>
      </c>
      <c r="H303" s="130">
        <f t="shared" si="4"/>
        <v>1854.5804999999998</v>
      </c>
      <c r="I303" s="132"/>
      <c r="J303" s="132"/>
    </row>
    <row r="304" spans="1:10" ht="42.2" customHeight="1">
      <c r="A304" s="10">
        <v>283</v>
      </c>
      <c r="B304" s="25" t="s">
        <v>592</v>
      </c>
      <c r="C304" s="25" t="s">
        <v>593</v>
      </c>
      <c r="D304" s="10" t="s">
        <v>46</v>
      </c>
      <c r="E304" s="10" t="s">
        <v>603</v>
      </c>
      <c r="F304" s="27">
        <v>220.61600000000001</v>
      </c>
      <c r="G304" s="131">
        <v>130</v>
      </c>
      <c r="H304" s="130">
        <f t="shared" si="4"/>
        <v>5162.4143999999997</v>
      </c>
      <c r="I304" s="132"/>
      <c r="J304" s="132"/>
    </row>
    <row r="305" spans="1:10" ht="42.2" customHeight="1">
      <c r="A305" s="10">
        <v>284</v>
      </c>
      <c r="B305" s="25" t="s">
        <v>569</v>
      </c>
      <c r="C305" s="25" t="s">
        <v>570</v>
      </c>
      <c r="D305" s="10" t="s">
        <v>46</v>
      </c>
      <c r="E305" s="10" t="s">
        <v>604</v>
      </c>
      <c r="F305" s="27">
        <v>271.13749999999999</v>
      </c>
      <c r="G305" s="10">
        <v>175</v>
      </c>
      <c r="H305" s="130">
        <f t="shared" si="4"/>
        <v>477.202</v>
      </c>
      <c r="I305" s="132"/>
      <c r="J305" s="132"/>
    </row>
    <row r="306" spans="1:10" ht="59.1" customHeight="1">
      <c r="A306" s="10">
        <v>285</v>
      </c>
      <c r="B306" s="25" t="s">
        <v>586</v>
      </c>
      <c r="C306" s="25" t="s">
        <v>587</v>
      </c>
      <c r="D306" s="10" t="s">
        <v>46</v>
      </c>
      <c r="E306" s="10" t="s">
        <v>333</v>
      </c>
      <c r="F306" s="27">
        <v>428.31549999999999</v>
      </c>
      <c r="G306" s="131">
        <v>315</v>
      </c>
      <c r="H306" s="130">
        <f t="shared" si="4"/>
        <v>325.51977999999997</v>
      </c>
      <c r="I306" s="132"/>
      <c r="J306" s="132"/>
    </row>
    <row r="307" spans="1:10" ht="22.7" customHeight="1">
      <c r="A307" s="10"/>
      <c r="B307" s="155" t="s">
        <v>605</v>
      </c>
      <c r="C307" s="155"/>
      <c r="D307" s="10"/>
      <c r="E307" s="10"/>
      <c r="F307" s="27"/>
      <c r="G307" s="131"/>
      <c r="H307" s="130"/>
      <c r="I307" s="10"/>
      <c r="J307" s="132"/>
    </row>
    <row r="308" spans="1:10" ht="23.85" customHeight="1">
      <c r="A308" s="10">
        <v>286</v>
      </c>
      <c r="B308" s="25" t="s">
        <v>44</v>
      </c>
      <c r="C308" s="25" t="s">
        <v>45</v>
      </c>
      <c r="D308" s="10" t="s">
        <v>46</v>
      </c>
      <c r="E308" s="10" t="s">
        <v>606</v>
      </c>
      <c r="F308" s="27">
        <v>5.45</v>
      </c>
      <c r="G308" s="131"/>
      <c r="H308" s="130">
        <f t="shared" si="4"/>
        <v>138.4845</v>
      </c>
      <c r="I308" s="132"/>
      <c r="J308" s="132"/>
    </row>
    <row r="309" spans="1:10" ht="33" customHeight="1">
      <c r="A309" s="10">
        <v>287</v>
      </c>
      <c r="B309" s="25" t="s">
        <v>49</v>
      </c>
      <c r="C309" s="25" t="s">
        <v>50</v>
      </c>
      <c r="D309" s="10" t="s">
        <v>37</v>
      </c>
      <c r="E309" s="10" t="s">
        <v>607</v>
      </c>
      <c r="F309" s="27">
        <v>267.05</v>
      </c>
      <c r="G309" s="129">
        <v>145</v>
      </c>
      <c r="H309" s="130">
        <f t="shared" si="4"/>
        <v>1044.1655000000001</v>
      </c>
      <c r="I309" s="132"/>
      <c r="J309" s="132"/>
    </row>
    <row r="310" spans="1:10" ht="51.4" customHeight="1">
      <c r="A310" s="10">
        <v>288</v>
      </c>
      <c r="B310" s="25" t="s">
        <v>53</v>
      </c>
      <c r="C310" s="25" t="s">
        <v>54</v>
      </c>
      <c r="D310" s="10" t="s">
        <v>37</v>
      </c>
      <c r="E310" s="10" t="s">
        <v>608</v>
      </c>
      <c r="F310" s="27">
        <v>681.25</v>
      </c>
      <c r="G310" s="129">
        <v>475</v>
      </c>
      <c r="H310" s="130">
        <f t="shared" si="4"/>
        <v>1526.0000000000002</v>
      </c>
      <c r="I310" s="132"/>
      <c r="J310" s="132"/>
    </row>
    <row r="311" spans="1:10" ht="42.2" customHeight="1">
      <c r="A311" s="10">
        <v>289</v>
      </c>
      <c r="B311" s="25" t="s">
        <v>595</v>
      </c>
      <c r="C311" s="25" t="s">
        <v>596</v>
      </c>
      <c r="D311" s="10" t="s">
        <v>46</v>
      </c>
      <c r="E311" s="10" t="s">
        <v>609</v>
      </c>
      <c r="F311" s="27">
        <v>271.13749999999999</v>
      </c>
      <c r="G311" s="131">
        <v>175</v>
      </c>
      <c r="H311" s="130">
        <f t="shared" si="4"/>
        <v>1035.7452499999999</v>
      </c>
      <c r="I311" s="132"/>
      <c r="J311" s="132"/>
    </row>
    <row r="312" spans="1:10" ht="42.2" customHeight="1">
      <c r="A312" s="10">
        <v>290</v>
      </c>
      <c r="B312" s="25" t="s">
        <v>592</v>
      </c>
      <c r="C312" s="25" t="s">
        <v>593</v>
      </c>
      <c r="D312" s="10" t="s">
        <v>46</v>
      </c>
      <c r="E312" s="10" t="s">
        <v>610</v>
      </c>
      <c r="F312" s="27">
        <v>220.61600000000001</v>
      </c>
      <c r="G312" s="131">
        <v>130</v>
      </c>
      <c r="H312" s="130">
        <f t="shared" si="4"/>
        <v>3097.4486400000001</v>
      </c>
      <c r="I312" s="132"/>
      <c r="J312" s="132"/>
    </row>
    <row r="313" spans="1:10" ht="42.2" customHeight="1">
      <c r="A313" s="10">
        <v>291</v>
      </c>
      <c r="B313" s="25" t="s">
        <v>569</v>
      </c>
      <c r="C313" s="25" t="s">
        <v>570</v>
      </c>
      <c r="D313" s="10" t="s">
        <v>46</v>
      </c>
      <c r="E313" s="10" t="s">
        <v>608</v>
      </c>
      <c r="F313" s="27">
        <v>271.13749999999999</v>
      </c>
      <c r="G313" s="10">
        <v>175</v>
      </c>
      <c r="H313" s="130">
        <f t="shared" si="4"/>
        <v>607.34800000000007</v>
      </c>
      <c r="I313" s="132"/>
      <c r="J313" s="132"/>
    </row>
    <row r="314" spans="1:10" ht="42.2" customHeight="1">
      <c r="A314" s="10">
        <v>292</v>
      </c>
      <c r="B314" s="25" t="s">
        <v>586</v>
      </c>
      <c r="C314" s="25" t="s">
        <v>587</v>
      </c>
      <c r="D314" s="10" t="s">
        <v>46</v>
      </c>
      <c r="E314" s="10" t="s">
        <v>611</v>
      </c>
      <c r="F314" s="27">
        <v>428.31549999999999</v>
      </c>
      <c r="G314" s="131">
        <v>315</v>
      </c>
      <c r="H314" s="130">
        <f t="shared" si="4"/>
        <v>428.31549999999999</v>
      </c>
      <c r="I314" s="132"/>
      <c r="J314" s="132"/>
    </row>
    <row r="315" spans="1:10" ht="42.2" customHeight="1">
      <c r="A315" s="10">
        <v>293</v>
      </c>
      <c r="B315" s="25" t="s">
        <v>588</v>
      </c>
      <c r="C315" s="25" t="s">
        <v>589</v>
      </c>
      <c r="D315" s="10" t="s">
        <v>46</v>
      </c>
      <c r="E315" s="10" t="s">
        <v>612</v>
      </c>
      <c r="F315" s="27">
        <v>490.06400000000002</v>
      </c>
      <c r="G315" s="131">
        <v>370</v>
      </c>
      <c r="H315" s="130">
        <f t="shared" si="4"/>
        <v>2117.0764800000002</v>
      </c>
      <c r="I315" s="132"/>
      <c r="J315" s="132"/>
    </row>
    <row r="316" spans="1:10" ht="22.7" customHeight="1">
      <c r="A316" s="10"/>
      <c r="B316" s="155" t="s">
        <v>613</v>
      </c>
      <c r="C316" s="155"/>
      <c r="D316" s="10"/>
      <c r="E316" s="10"/>
      <c r="F316" s="27"/>
      <c r="G316" s="131"/>
      <c r="H316" s="130"/>
      <c r="I316" s="10"/>
      <c r="J316" s="132"/>
    </row>
    <row r="317" spans="1:10" ht="23.85" customHeight="1">
      <c r="A317" s="10">
        <v>294</v>
      </c>
      <c r="B317" s="25" t="s">
        <v>44</v>
      </c>
      <c r="C317" s="25" t="s">
        <v>45</v>
      </c>
      <c r="D317" s="10" t="s">
        <v>46</v>
      </c>
      <c r="E317" s="10" t="s">
        <v>614</v>
      </c>
      <c r="F317" s="27">
        <v>5.45</v>
      </c>
      <c r="G317" s="10"/>
      <c r="H317" s="130">
        <f t="shared" si="4"/>
        <v>895.92549999999994</v>
      </c>
      <c r="I317" s="132"/>
      <c r="J317" s="132"/>
    </row>
    <row r="318" spans="1:10" ht="33" customHeight="1">
      <c r="A318" s="10">
        <v>295</v>
      </c>
      <c r="B318" s="25" t="s">
        <v>49</v>
      </c>
      <c r="C318" s="25" t="s">
        <v>50</v>
      </c>
      <c r="D318" s="10" t="s">
        <v>37</v>
      </c>
      <c r="E318" s="10" t="s">
        <v>615</v>
      </c>
      <c r="F318" s="27">
        <v>267.05</v>
      </c>
      <c r="G318" s="129">
        <v>145</v>
      </c>
      <c r="H318" s="130">
        <f t="shared" si="4"/>
        <v>6585.4530000000004</v>
      </c>
      <c r="I318" s="132"/>
      <c r="J318" s="132"/>
    </row>
    <row r="319" spans="1:10" ht="60" customHeight="1">
      <c r="A319" s="10">
        <v>296</v>
      </c>
      <c r="B319" s="25" t="s">
        <v>53</v>
      </c>
      <c r="C319" s="25" t="s">
        <v>54</v>
      </c>
      <c r="D319" s="10" t="s">
        <v>37</v>
      </c>
      <c r="E319" s="10" t="s">
        <v>616</v>
      </c>
      <c r="F319" s="27">
        <v>681.25</v>
      </c>
      <c r="G319" s="129">
        <v>475</v>
      </c>
      <c r="H319" s="130">
        <f t="shared" si="4"/>
        <v>11724.3125</v>
      </c>
      <c r="I319" s="132"/>
      <c r="J319" s="132"/>
    </row>
    <row r="320" spans="1:10" ht="66.2" customHeight="1">
      <c r="A320" s="10">
        <v>297</v>
      </c>
      <c r="B320" s="25" t="s">
        <v>617</v>
      </c>
      <c r="C320" s="25" t="s">
        <v>618</v>
      </c>
      <c r="D320" s="10" t="s">
        <v>46</v>
      </c>
      <c r="E320" s="10" t="s">
        <v>619</v>
      </c>
      <c r="F320" s="27">
        <v>306.61700000000002</v>
      </c>
      <c r="G320" s="27">
        <v>260</v>
      </c>
      <c r="H320" s="130">
        <f t="shared" si="4"/>
        <v>5353.5328200000004</v>
      </c>
      <c r="I320" s="132"/>
      <c r="J320" s="132"/>
    </row>
    <row r="321" spans="1:10" ht="51.4" customHeight="1">
      <c r="A321" s="10">
        <v>298</v>
      </c>
      <c r="B321" s="25" t="s">
        <v>620</v>
      </c>
      <c r="C321" s="25" t="s">
        <v>621</v>
      </c>
      <c r="D321" s="10" t="s">
        <v>46</v>
      </c>
      <c r="E321" s="10" t="s">
        <v>622</v>
      </c>
      <c r="F321" s="27">
        <v>428.31549999999999</v>
      </c>
      <c r="G321" s="131">
        <v>315</v>
      </c>
      <c r="H321" s="130">
        <f t="shared" si="4"/>
        <v>2325.7531649999996</v>
      </c>
      <c r="I321" s="132"/>
      <c r="J321" s="132"/>
    </row>
    <row r="322" spans="1:10" ht="51.4" customHeight="1">
      <c r="A322" s="10">
        <v>299</v>
      </c>
      <c r="B322" s="25" t="s">
        <v>623</v>
      </c>
      <c r="C322" s="25" t="s">
        <v>624</v>
      </c>
      <c r="D322" s="10" t="s">
        <v>46</v>
      </c>
      <c r="E322" s="10" t="s">
        <v>625</v>
      </c>
      <c r="F322" s="27">
        <v>220.61600000000001</v>
      </c>
      <c r="G322" s="131">
        <v>130</v>
      </c>
      <c r="H322" s="130">
        <f t="shared" si="4"/>
        <v>6300.7929599999998</v>
      </c>
      <c r="I322" s="132"/>
      <c r="J322" s="132"/>
    </row>
    <row r="323" spans="1:10" ht="42.2" customHeight="1">
      <c r="A323" s="10">
        <v>300</v>
      </c>
      <c r="B323" s="25" t="s">
        <v>569</v>
      </c>
      <c r="C323" s="25" t="s">
        <v>570</v>
      </c>
      <c r="D323" s="10" t="s">
        <v>46</v>
      </c>
      <c r="E323" s="10" t="s">
        <v>626</v>
      </c>
      <c r="F323" s="27">
        <v>271.13749999999999</v>
      </c>
      <c r="G323" s="10">
        <v>175</v>
      </c>
      <c r="H323" s="130">
        <f t="shared" si="4"/>
        <v>5251.9333749999996</v>
      </c>
      <c r="I323" s="132"/>
      <c r="J323" s="132"/>
    </row>
    <row r="324" spans="1:10" ht="42.2" customHeight="1">
      <c r="A324" s="10">
        <v>301</v>
      </c>
      <c r="B324" s="25" t="s">
        <v>579</v>
      </c>
      <c r="C324" s="25" t="s">
        <v>580</v>
      </c>
      <c r="D324" s="10" t="s">
        <v>46</v>
      </c>
      <c r="E324" s="10" t="s">
        <v>627</v>
      </c>
      <c r="F324" s="27">
        <v>48.673949999999998</v>
      </c>
      <c r="G324" s="27">
        <v>38.5</v>
      </c>
      <c r="H324" s="130">
        <f t="shared" si="4"/>
        <v>682.40877899999998</v>
      </c>
      <c r="I324" s="132"/>
      <c r="J324" s="132"/>
    </row>
    <row r="325" spans="1:10" ht="42.2" customHeight="1">
      <c r="A325" s="10">
        <v>302</v>
      </c>
      <c r="B325" s="25" t="s">
        <v>586</v>
      </c>
      <c r="C325" s="25" t="s">
        <v>587</v>
      </c>
      <c r="D325" s="10" t="s">
        <v>46</v>
      </c>
      <c r="E325" s="10" t="s">
        <v>628</v>
      </c>
      <c r="F325" s="27">
        <v>428.31549999999999</v>
      </c>
      <c r="G325" s="131">
        <v>315</v>
      </c>
      <c r="H325" s="130">
        <f t="shared" si="4"/>
        <v>2077.3301749999996</v>
      </c>
      <c r="I325" s="132"/>
      <c r="J325" s="132"/>
    </row>
    <row r="326" spans="1:10" ht="42.2" customHeight="1">
      <c r="A326" s="10">
        <v>303</v>
      </c>
      <c r="B326" s="25" t="s">
        <v>576</v>
      </c>
      <c r="C326" s="25" t="s">
        <v>577</v>
      </c>
      <c r="D326" s="10" t="s">
        <v>46</v>
      </c>
      <c r="E326" s="10" t="s">
        <v>629</v>
      </c>
      <c r="F326" s="27">
        <v>220.61600000000001</v>
      </c>
      <c r="G326" s="131">
        <v>130</v>
      </c>
      <c r="H326" s="130">
        <f t="shared" si="4"/>
        <v>11763.245120000001</v>
      </c>
      <c r="I326" s="132"/>
      <c r="J326" s="132"/>
    </row>
    <row r="327" spans="1:10" ht="42.2" customHeight="1">
      <c r="A327" s="10">
        <v>304</v>
      </c>
      <c r="B327" s="25" t="s">
        <v>592</v>
      </c>
      <c r="C327" s="25" t="s">
        <v>593</v>
      </c>
      <c r="D327" s="10" t="s">
        <v>46</v>
      </c>
      <c r="E327" s="10" t="s">
        <v>630</v>
      </c>
      <c r="F327" s="27">
        <v>220.61600000000001</v>
      </c>
      <c r="G327" s="131">
        <v>130</v>
      </c>
      <c r="H327" s="130">
        <f t="shared" ref="H327:H390" si="5">E327*F327</f>
        <v>3494.55744</v>
      </c>
      <c r="I327" s="132"/>
      <c r="J327" s="132"/>
    </row>
    <row r="328" spans="1:10" ht="22.7" customHeight="1">
      <c r="A328" s="10"/>
      <c r="B328" s="155" t="s">
        <v>631</v>
      </c>
      <c r="C328" s="155"/>
      <c r="D328" s="10"/>
      <c r="E328" s="10"/>
      <c r="F328" s="27"/>
      <c r="G328" s="131"/>
      <c r="H328" s="130"/>
      <c r="I328" s="10"/>
      <c r="J328" s="132"/>
    </row>
    <row r="329" spans="1:10" ht="23.85" customHeight="1">
      <c r="A329" s="10">
        <v>305</v>
      </c>
      <c r="B329" s="25" t="s">
        <v>44</v>
      </c>
      <c r="C329" s="25" t="s">
        <v>45</v>
      </c>
      <c r="D329" s="10" t="s">
        <v>46</v>
      </c>
      <c r="E329" s="10" t="s">
        <v>632</v>
      </c>
      <c r="F329" s="27">
        <v>5.45</v>
      </c>
      <c r="G329" s="10"/>
      <c r="H329" s="130">
        <f t="shared" si="5"/>
        <v>405.04399999999998</v>
      </c>
      <c r="I329" s="132"/>
      <c r="J329" s="132"/>
    </row>
    <row r="330" spans="1:10" ht="33" customHeight="1">
      <c r="A330" s="10">
        <v>306</v>
      </c>
      <c r="B330" s="25" t="s">
        <v>49</v>
      </c>
      <c r="C330" s="25" t="s">
        <v>50</v>
      </c>
      <c r="D330" s="10" t="s">
        <v>37</v>
      </c>
      <c r="E330" s="10" t="s">
        <v>633</v>
      </c>
      <c r="F330" s="27">
        <v>267.05</v>
      </c>
      <c r="G330" s="129">
        <v>145</v>
      </c>
      <c r="H330" s="130">
        <f t="shared" si="5"/>
        <v>2977.6075000000001</v>
      </c>
      <c r="I330" s="132"/>
      <c r="J330" s="132"/>
    </row>
    <row r="331" spans="1:10" ht="75" customHeight="1">
      <c r="A331" s="10">
        <v>307</v>
      </c>
      <c r="B331" s="25" t="s">
        <v>53</v>
      </c>
      <c r="C331" s="25" t="s">
        <v>54</v>
      </c>
      <c r="D331" s="10" t="s">
        <v>37</v>
      </c>
      <c r="E331" s="10" t="s">
        <v>634</v>
      </c>
      <c r="F331" s="27">
        <v>681.25</v>
      </c>
      <c r="G331" s="129">
        <v>475</v>
      </c>
      <c r="H331" s="130">
        <f t="shared" si="5"/>
        <v>5061.6875</v>
      </c>
      <c r="I331" s="132"/>
      <c r="J331" s="132"/>
    </row>
    <row r="332" spans="1:10" ht="42.2" customHeight="1">
      <c r="A332" s="10">
        <v>308</v>
      </c>
      <c r="B332" s="25" t="s">
        <v>635</v>
      </c>
      <c r="C332" s="25" t="s">
        <v>636</v>
      </c>
      <c r="D332" s="10" t="s">
        <v>46</v>
      </c>
      <c r="E332" s="10" t="s">
        <v>637</v>
      </c>
      <c r="F332" s="27">
        <v>271.13749999999999</v>
      </c>
      <c r="G332" s="10">
        <v>175</v>
      </c>
      <c r="H332" s="130">
        <f t="shared" si="5"/>
        <v>2982.5124999999998</v>
      </c>
      <c r="I332" s="132"/>
      <c r="J332" s="132"/>
    </row>
    <row r="333" spans="1:10" ht="42.2" customHeight="1">
      <c r="A333" s="10">
        <v>309</v>
      </c>
      <c r="B333" s="25" t="s">
        <v>586</v>
      </c>
      <c r="C333" s="25" t="s">
        <v>587</v>
      </c>
      <c r="D333" s="10" t="s">
        <v>46</v>
      </c>
      <c r="E333" s="10" t="s">
        <v>638</v>
      </c>
      <c r="F333" s="27">
        <v>428.31549999999999</v>
      </c>
      <c r="G333" s="131">
        <v>315</v>
      </c>
      <c r="H333" s="130">
        <f t="shared" si="5"/>
        <v>2449.9646599999996</v>
      </c>
      <c r="I333" s="132"/>
      <c r="J333" s="132"/>
    </row>
    <row r="334" spans="1:10" ht="42.2" customHeight="1">
      <c r="A334" s="10">
        <v>310</v>
      </c>
      <c r="B334" s="25" t="s">
        <v>588</v>
      </c>
      <c r="C334" s="25" t="s">
        <v>589</v>
      </c>
      <c r="D334" s="10" t="s">
        <v>46</v>
      </c>
      <c r="E334" s="10" t="s">
        <v>639</v>
      </c>
      <c r="F334" s="27">
        <v>490.06400000000002</v>
      </c>
      <c r="G334" s="131">
        <v>370</v>
      </c>
      <c r="H334" s="130">
        <f t="shared" si="5"/>
        <v>6860.8960000000006</v>
      </c>
      <c r="I334" s="132"/>
      <c r="J334" s="132"/>
    </row>
    <row r="335" spans="1:10" ht="42.2" customHeight="1">
      <c r="A335" s="10">
        <v>311</v>
      </c>
      <c r="B335" s="25" t="s">
        <v>569</v>
      </c>
      <c r="C335" s="25" t="s">
        <v>570</v>
      </c>
      <c r="D335" s="10" t="s">
        <v>46</v>
      </c>
      <c r="E335" s="10" t="s">
        <v>640</v>
      </c>
      <c r="F335" s="27">
        <v>271.13749999999999</v>
      </c>
      <c r="G335" s="131">
        <v>175</v>
      </c>
      <c r="H335" s="130">
        <f t="shared" si="5"/>
        <v>1127.932</v>
      </c>
      <c r="I335" s="132"/>
      <c r="J335" s="132"/>
    </row>
    <row r="336" spans="1:10" ht="42.2" customHeight="1">
      <c r="A336" s="10">
        <v>312</v>
      </c>
      <c r="B336" s="25" t="s">
        <v>592</v>
      </c>
      <c r="C336" s="25" t="s">
        <v>593</v>
      </c>
      <c r="D336" s="10" t="s">
        <v>46</v>
      </c>
      <c r="E336" s="10" t="s">
        <v>641</v>
      </c>
      <c r="F336" s="27">
        <v>220.61600000000001</v>
      </c>
      <c r="G336" s="131">
        <v>130</v>
      </c>
      <c r="H336" s="130">
        <f t="shared" si="5"/>
        <v>8670.2088000000003</v>
      </c>
      <c r="I336" s="132"/>
      <c r="J336" s="132"/>
    </row>
    <row r="337" spans="1:10" ht="22.7" customHeight="1">
      <c r="A337" s="10"/>
      <c r="B337" s="155" t="s">
        <v>642</v>
      </c>
      <c r="C337" s="155"/>
      <c r="D337" s="10"/>
      <c r="E337" s="10"/>
      <c r="F337" s="27"/>
      <c r="G337" s="131"/>
      <c r="H337" s="130"/>
      <c r="I337" s="10"/>
      <c r="J337" s="132"/>
    </row>
    <row r="338" spans="1:10" ht="23.85" customHeight="1">
      <c r="A338" s="10">
        <v>313</v>
      </c>
      <c r="B338" s="25" t="s">
        <v>44</v>
      </c>
      <c r="C338" s="25" t="s">
        <v>45</v>
      </c>
      <c r="D338" s="10" t="s">
        <v>46</v>
      </c>
      <c r="E338" s="10" t="s">
        <v>643</v>
      </c>
      <c r="F338" s="27">
        <v>5.45</v>
      </c>
      <c r="G338" s="10"/>
      <c r="H338" s="130">
        <f t="shared" si="5"/>
        <v>290.04899999999998</v>
      </c>
      <c r="I338" s="132"/>
      <c r="J338" s="132"/>
    </row>
    <row r="339" spans="1:10" ht="33" customHeight="1">
      <c r="A339" s="10">
        <v>314</v>
      </c>
      <c r="B339" s="25" t="s">
        <v>49</v>
      </c>
      <c r="C339" s="25" t="s">
        <v>50</v>
      </c>
      <c r="D339" s="10" t="s">
        <v>37</v>
      </c>
      <c r="E339" s="10" t="s">
        <v>644</v>
      </c>
      <c r="F339" s="27">
        <v>267.05</v>
      </c>
      <c r="G339" s="129">
        <v>145</v>
      </c>
      <c r="H339" s="130">
        <f t="shared" si="5"/>
        <v>2131.0590000000002</v>
      </c>
      <c r="I339" s="132"/>
      <c r="J339" s="132"/>
    </row>
    <row r="340" spans="1:10" ht="51.4" customHeight="1">
      <c r="A340" s="10">
        <v>315</v>
      </c>
      <c r="B340" s="25" t="s">
        <v>53</v>
      </c>
      <c r="C340" s="25" t="s">
        <v>54</v>
      </c>
      <c r="D340" s="10" t="s">
        <v>37</v>
      </c>
      <c r="E340" s="10" t="s">
        <v>645</v>
      </c>
      <c r="F340" s="27">
        <v>681.25</v>
      </c>
      <c r="G340" s="129">
        <v>475</v>
      </c>
      <c r="H340" s="130">
        <f t="shared" si="5"/>
        <v>3624.25</v>
      </c>
      <c r="I340" s="132"/>
      <c r="J340" s="132"/>
    </row>
    <row r="341" spans="1:10" ht="42.2" customHeight="1">
      <c r="A341" s="10">
        <v>316</v>
      </c>
      <c r="B341" s="25" t="s">
        <v>595</v>
      </c>
      <c r="C341" s="25" t="s">
        <v>596</v>
      </c>
      <c r="D341" s="10" t="s">
        <v>46</v>
      </c>
      <c r="E341" s="10" t="s">
        <v>646</v>
      </c>
      <c r="F341" s="27">
        <v>271.13749999999999</v>
      </c>
      <c r="G341" s="131">
        <v>175</v>
      </c>
      <c r="H341" s="130">
        <f t="shared" si="5"/>
        <v>2440.2374999999997</v>
      </c>
      <c r="I341" s="132"/>
      <c r="J341" s="132"/>
    </row>
    <row r="342" spans="1:10" ht="42.2" customHeight="1">
      <c r="A342" s="10">
        <v>317</v>
      </c>
      <c r="B342" s="25" t="s">
        <v>592</v>
      </c>
      <c r="C342" s="25" t="s">
        <v>593</v>
      </c>
      <c r="D342" s="10" t="s">
        <v>46</v>
      </c>
      <c r="E342" s="10" t="s">
        <v>647</v>
      </c>
      <c r="F342" s="27">
        <v>220.61600000000001</v>
      </c>
      <c r="G342" s="131">
        <v>130</v>
      </c>
      <c r="H342" s="130">
        <f t="shared" si="5"/>
        <v>6596.4184000000005</v>
      </c>
      <c r="I342" s="132"/>
      <c r="J342" s="132"/>
    </row>
    <row r="343" spans="1:10" ht="42.2" customHeight="1">
      <c r="A343" s="10">
        <v>318</v>
      </c>
      <c r="B343" s="25" t="s">
        <v>569</v>
      </c>
      <c r="C343" s="25" t="s">
        <v>570</v>
      </c>
      <c r="D343" s="10" t="s">
        <v>46</v>
      </c>
      <c r="E343" s="10" t="s">
        <v>648</v>
      </c>
      <c r="F343" s="27">
        <v>271.13749999999999</v>
      </c>
      <c r="G343" s="131">
        <v>175</v>
      </c>
      <c r="H343" s="130">
        <f t="shared" si="5"/>
        <v>932.71299999999997</v>
      </c>
      <c r="I343" s="132"/>
      <c r="J343" s="132"/>
    </row>
    <row r="344" spans="1:10" ht="59.1" customHeight="1">
      <c r="A344" s="10">
        <v>319</v>
      </c>
      <c r="B344" s="25" t="s">
        <v>586</v>
      </c>
      <c r="C344" s="25" t="s">
        <v>587</v>
      </c>
      <c r="D344" s="10" t="s">
        <v>46</v>
      </c>
      <c r="E344" s="10" t="s">
        <v>649</v>
      </c>
      <c r="F344" s="27">
        <v>428.31549999999999</v>
      </c>
      <c r="G344" s="131">
        <v>315</v>
      </c>
      <c r="H344" s="130">
        <f t="shared" si="5"/>
        <v>685.3048</v>
      </c>
      <c r="I344" s="132"/>
      <c r="J344" s="132"/>
    </row>
    <row r="345" spans="1:10" ht="42.2" customHeight="1">
      <c r="A345" s="10">
        <v>320</v>
      </c>
      <c r="B345" s="25" t="s">
        <v>588</v>
      </c>
      <c r="C345" s="25" t="s">
        <v>589</v>
      </c>
      <c r="D345" s="10" t="s">
        <v>46</v>
      </c>
      <c r="E345" s="10" t="s">
        <v>650</v>
      </c>
      <c r="F345" s="27">
        <v>490.06400000000002</v>
      </c>
      <c r="G345" s="131">
        <v>370</v>
      </c>
      <c r="H345" s="130">
        <f t="shared" si="5"/>
        <v>3881.3068800000001</v>
      </c>
      <c r="I345" s="132"/>
      <c r="J345" s="132"/>
    </row>
    <row r="346" spans="1:10" ht="22.7" customHeight="1">
      <c r="A346" s="10"/>
      <c r="B346" s="155" t="s">
        <v>651</v>
      </c>
      <c r="C346" s="155"/>
      <c r="D346" s="10"/>
      <c r="E346" s="10"/>
      <c r="F346" s="27"/>
      <c r="G346" s="131"/>
      <c r="H346" s="130">
        <f t="shared" si="5"/>
        <v>0</v>
      </c>
      <c r="I346" s="10"/>
      <c r="J346" s="132"/>
    </row>
    <row r="347" spans="1:10" ht="23.85" customHeight="1">
      <c r="A347" s="10">
        <v>321</v>
      </c>
      <c r="B347" s="25" t="s">
        <v>44</v>
      </c>
      <c r="C347" s="25" t="s">
        <v>45</v>
      </c>
      <c r="D347" s="10" t="s">
        <v>46</v>
      </c>
      <c r="E347" s="10" t="s">
        <v>481</v>
      </c>
      <c r="F347" s="27">
        <v>5.45</v>
      </c>
      <c r="G347" s="10"/>
      <c r="H347" s="130">
        <f t="shared" si="5"/>
        <v>108.01900000000001</v>
      </c>
      <c r="I347" s="132"/>
      <c r="J347" s="132"/>
    </row>
    <row r="348" spans="1:10" ht="33" customHeight="1">
      <c r="A348" s="10">
        <v>322</v>
      </c>
      <c r="B348" s="25" t="s">
        <v>49</v>
      </c>
      <c r="C348" s="25" t="s">
        <v>50</v>
      </c>
      <c r="D348" s="10" t="s">
        <v>37</v>
      </c>
      <c r="E348" s="10" t="s">
        <v>652</v>
      </c>
      <c r="F348" s="27">
        <v>267.05</v>
      </c>
      <c r="G348" s="129">
        <v>145</v>
      </c>
      <c r="H348" s="130">
        <f t="shared" si="5"/>
        <v>801.15000000000009</v>
      </c>
      <c r="I348" s="132"/>
      <c r="J348" s="132"/>
    </row>
    <row r="349" spans="1:10" ht="51.4" customHeight="1">
      <c r="A349" s="10">
        <v>323</v>
      </c>
      <c r="B349" s="25" t="s">
        <v>53</v>
      </c>
      <c r="C349" s="25" t="s">
        <v>54</v>
      </c>
      <c r="D349" s="10" t="s">
        <v>37</v>
      </c>
      <c r="E349" s="10" t="s">
        <v>653</v>
      </c>
      <c r="F349" s="27">
        <v>681.25</v>
      </c>
      <c r="G349" s="129">
        <v>475</v>
      </c>
      <c r="H349" s="130">
        <f t="shared" si="5"/>
        <v>1362.5</v>
      </c>
      <c r="I349" s="132"/>
      <c r="J349" s="132"/>
    </row>
    <row r="350" spans="1:10" ht="42.2" customHeight="1">
      <c r="A350" s="10">
        <v>324</v>
      </c>
      <c r="B350" s="25" t="s">
        <v>654</v>
      </c>
      <c r="C350" s="25" t="s">
        <v>655</v>
      </c>
      <c r="D350" s="10" t="s">
        <v>46</v>
      </c>
      <c r="E350" s="10" t="s">
        <v>656</v>
      </c>
      <c r="F350" s="27">
        <v>271.13749999999999</v>
      </c>
      <c r="G350" s="10">
        <v>175</v>
      </c>
      <c r="H350" s="130">
        <f t="shared" si="5"/>
        <v>1561.752</v>
      </c>
      <c r="I350" s="132"/>
      <c r="J350" s="132"/>
    </row>
    <row r="351" spans="1:10" ht="33" customHeight="1">
      <c r="A351" s="10">
        <v>325</v>
      </c>
      <c r="B351" s="25" t="s">
        <v>497</v>
      </c>
      <c r="C351" s="25" t="s">
        <v>657</v>
      </c>
      <c r="D351" s="10" t="s">
        <v>46</v>
      </c>
      <c r="E351" s="10" t="s">
        <v>658</v>
      </c>
      <c r="F351" s="27">
        <v>48.673949999999998</v>
      </c>
      <c r="G351" s="27">
        <v>38.5</v>
      </c>
      <c r="H351" s="130">
        <f t="shared" si="5"/>
        <v>693.11704799999995</v>
      </c>
      <c r="I351" s="132"/>
      <c r="J351" s="132"/>
    </row>
    <row r="352" spans="1:10" ht="22.7" customHeight="1">
      <c r="A352" s="10"/>
      <c r="B352" s="155" t="s">
        <v>659</v>
      </c>
      <c r="C352" s="155"/>
      <c r="D352" s="10"/>
      <c r="E352" s="10"/>
      <c r="F352" s="27"/>
      <c r="G352" s="131"/>
      <c r="H352" s="130"/>
      <c r="I352" s="10"/>
      <c r="J352" s="132"/>
    </row>
    <row r="353" spans="1:10" ht="23.85" customHeight="1">
      <c r="A353" s="10">
        <v>326</v>
      </c>
      <c r="B353" s="25" t="s">
        <v>44</v>
      </c>
      <c r="C353" s="25" t="s">
        <v>45</v>
      </c>
      <c r="D353" s="10" t="s">
        <v>46</v>
      </c>
      <c r="E353" s="10" t="s">
        <v>660</v>
      </c>
      <c r="F353" s="27">
        <v>5.45</v>
      </c>
      <c r="G353" s="10"/>
      <c r="H353" s="130">
        <f t="shared" si="5"/>
        <v>100.71600000000001</v>
      </c>
      <c r="I353" s="132"/>
      <c r="J353" s="132"/>
    </row>
    <row r="354" spans="1:10" ht="33" customHeight="1">
      <c r="A354" s="10">
        <v>327</v>
      </c>
      <c r="B354" s="25" t="s">
        <v>49</v>
      </c>
      <c r="C354" s="25" t="s">
        <v>50</v>
      </c>
      <c r="D354" s="10" t="s">
        <v>37</v>
      </c>
      <c r="E354" s="10" t="s">
        <v>661</v>
      </c>
      <c r="F354" s="27">
        <v>267.05</v>
      </c>
      <c r="G354" s="129">
        <v>145</v>
      </c>
      <c r="H354" s="130">
        <f t="shared" si="5"/>
        <v>785.12700000000007</v>
      </c>
      <c r="I354" s="132"/>
      <c r="J354" s="132"/>
    </row>
    <row r="355" spans="1:10" ht="51.4" customHeight="1">
      <c r="A355" s="10">
        <v>328</v>
      </c>
      <c r="B355" s="25" t="s">
        <v>53</v>
      </c>
      <c r="C355" s="25" t="s">
        <v>662</v>
      </c>
      <c r="D355" s="10" t="s">
        <v>37</v>
      </c>
      <c r="E355" s="10" t="s">
        <v>663</v>
      </c>
      <c r="F355" s="27">
        <v>692.15</v>
      </c>
      <c r="G355" s="27">
        <v>485</v>
      </c>
      <c r="H355" s="130">
        <f t="shared" si="5"/>
        <v>1162.8119999999999</v>
      </c>
      <c r="I355" s="132"/>
      <c r="J355" s="132"/>
    </row>
    <row r="356" spans="1:10" ht="51.4" customHeight="1">
      <c r="A356" s="10">
        <v>329</v>
      </c>
      <c r="B356" s="25" t="s">
        <v>664</v>
      </c>
      <c r="C356" s="25" t="s">
        <v>665</v>
      </c>
      <c r="D356" s="10" t="s">
        <v>46</v>
      </c>
      <c r="E356" s="10" t="s">
        <v>666</v>
      </c>
      <c r="F356" s="27">
        <v>1615.9467999999999</v>
      </c>
      <c r="G356" s="10">
        <v>1334</v>
      </c>
      <c r="H356" s="130">
        <f t="shared" si="5"/>
        <v>32577.487487999999</v>
      </c>
      <c r="I356" s="132"/>
      <c r="J356" s="132"/>
    </row>
    <row r="357" spans="1:10" ht="51.4" customHeight="1">
      <c r="A357" s="10">
        <v>330</v>
      </c>
      <c r="B357" s="25" t="s">
        <v>81</v>
      </c>
      <c r="C357" s="25" t="s">
        <v>667</v>
      </c>
      <c r="D357" s="10" t="s">
        <v>83</v>
      </c>
      <c r="E357" s="10" t="s">
        <v>668</v>
      </c>
      <c r="F357" s="27">
        <v>5228.9635870000002</v>
      </c>
      <c r="G357" s="10">
        <v>3663.81</v>
      </c>
      <c r="H357" s="130">
        <f t="shared" si="5"/>
        <v>794.802465224</v>
      </c>
      <c r="I357" s="132"/>
      <c r="J357" s="132"/>
    </row>
    <row r="358" spans="1:10" ht="44.45" customHeight="1">
      <c r="A358" s="10"/>
      <c r="B358" s="155" t="s">
        <v>669</v>
      </c>
      <c r="C358" s="155"/>
      <c r="D358" s="10"/>
      <c r="E358" s="10"/>
      <c r="F358" s="27"/>
      <c r="G358" s="131"/>
      <c r="H358" s="130"/>
      <c r="I358" s="10"/>
      <c r="J358" s="132"/>
    </row>
    <row r="359" spans="1:10" ht="23.85" customHeight="1">
      <c r="A359" s="10">
        <v>331</v>
      </c>
      <c r="B359" s="25" t="s">
        <v>44</v>
      </c>
      <c r="C359" s="25" t="s">
        <v>45</v>
      </c>
      <c r="D359" s="10" t="s">
        <v>46</v>
      </c>
      <c r="E359" s="10" t="s">
        <v>670</v>
      </c>
      <c r="F359" s="27">
        <v>5.45</v>
      </c>
      <c r="G359" s="10"/>
      <c r="H359" s="130">
        <f t="shared" si="5"/>
        <v>55.589999999999996</v>
      </c>
      <c r="I359" s="132"/>
      <c r="J359" s="132"/>
    </row>
    <row r="360" spans="1:10" ht="33" customHeight="1">
      <c r="A360" s="10">
        <v>332</v>
      </c>
      <c r="B360" s="25" t="s">
        <v>49</v>
      </c>
      <c r="C360" s="25" t="s">
        <v>50</v>
      </c>
      <c r="D360" s="10" t="s">
        <v>37</v>
      </c>
      <c r="E360" s="10" t="s">
        <v>671</v>
      </c>
      <c r="F360" s="27">
        <v>267.05</v>
      </c>
      <c r="G360" s="129">
        <v>145</v>
      </c>
      <c r="H360" s="130">
        <f t="shared" si="5"/>
        <v>408.5865</v>
      </c>
      <c r="I360" s="132"/>
      <c r="J360" s="132"/>
    </row>
    <row r="361" spans="1:10" ht="51.4" customHeight="1">
      <c r="A361" s="10">
        <v>333</v>
      </c>
      <c r="B361" s="25" t="s">
        <v>53</v>
      </c>
      <c r="C361" s="25" t="s">
        <v>54</v>
      </c>
      <c r="D361" s="10" t="s">
        <v>37</v>
      </c>
      <c r="E361" s="10" t="s">
        <v>672</v>
      </c>
      <c r="F361" s="27">
        <v>681.25</v>
      </c>
      <c r="G361" s="129">
        <v>475</v>
      </c>
      <c r="H361" s="130">
        <f t="shared" si="5"/>
        <v>1185.375</v>
      </c>
      <c r="I361" s="132"/>
      <c r="J361" s="132"/>
    </row>
    <row r="362" spans="1:10" ht="51.4" customHeight="1">
      <c r="A362" s="10">
        <v>334</v>
      </c>
      <c r="B362" s="25" t="s">
        <v>664</v>
      </c>
      <c r="C362" s="25" t="s">
        <v>673</v>
      </c>
      <c r="D362" s="10" t="s">
        <v>46</v>
      </c>
      <c r="E362" s="10" t="s">
        <v>674</v>
      </c>
      <c r="F362" s="27">
        <v>1757.08</v>
      </c>
      <c r="G362" s="131">
        <v>1200</v>
      </c>
      <c r="H362" s="130">
        <f t="shared" si="5"/>
        <v>17395.092000000001</v>
      </c>
      <c r="I362" s="132"/>
      <c r="J362" s="132"/>
    </row>
    <row r="363" spans="1:10" ht="22.7" customHeight="1">
      <c r="A363" s="10"/>
      <c r="B363" s="155" t="s">
        <v>675</v>
      </c>
      <c r="C363" s="155"/>
      <c r="D363" s="10"/>
      <c r="E363" s="10"/>
      <c r="F363" s="27"/>
      <c r="G363" s="10"/>
      <c r="H363" s="130"/>
      <c r="I363" s="10"/>
      <c r="J363" s="132"/>
    </row>
    <row r="364" spans="1:10" ht="44.25" customHeight="1">
      <c r="A364" s="10">
        <v>335</v>
      </c>
      <c r="B364" s="25" t="s">
        <v>676</v>
      </c>
      <c r="C364" s="25" t="s">
        <v>677</v>
      </c>
      <c r="D364" s="10" t="s">
        <v>245</v>
      </c>
      <c r="E364" s="10" t="s">
        <v>34</v>
      </c>
      <c r="F364" s="27">
        <v>71940</v>
      </c>
      <c r="G364" s="27">
        <v>55000</v>
      </c>
      <c r="H364" s="130">
        <f t="shared" si="5"/>
        <v>71940</v>
      </c>
      <c r="I364" s="132"/>
      <c r="J364" s="132"/>
    </row>
    <row r="365" spans="1:10" ht="51.4" customHeight="1">
      <c r="A365" s="10">
        <v>336</v>
      </c>
      <c r="B365" s="25" t="s">
        <v>678</v>
      </c>
      <c r="C365" s="25" t="s">
        <v>679</v>
      </c>
      <c r="D365" s="10" t="s">
        <v>680</v>
      </c>
      <c r="E365" s="10" t="s">
        <v>39</v>
      </c>
      <c r="F365" s="27">
        <v>64633.2</v>
      </c>
      <c r="G365" s="27">
        <v>55000</v>
      </c>
      <c r="H365" s="130">
        <f t="shared" si="5"/>
        <v>129266.4</v>
      </c>
      <c r="I365" s="132"/>
      <c r="J365" s="132"/>
    </row>
    <row r="366" spans="1:10" ht="48.75" customHeight="1">
      <c r="A366" s="10">
        <v>337</v>
      </c>
      <c r="B366" s="25" t="s">
        <v>681</v>
      </c>
      <c r="C366" s="25" t="s">
        <v>682</v>
      </c>
      <c r="D366" s="10" t="s">
        <v>245</v>
      </c>
      <c r="E366" s="10" t="s">
        <v>34</v>
      </c>
      <c r="F366" s="27">
        <v>5232</v>
      </c>
      <c r="G366" s="27">
        <v>4000</v>
      </c>
      <c r="H366" s="130">
        <f t="shared" si="5"/>
        <v>5232</v>
      </c>
      <c r="I366" s="132"/>
      <c r="J366" s="132"/>
    </row>
    <row r="367" spans="1:10" ht="56.25" customHeight="1">
      <c r="A367" s="10">
        <v>338</v>
      </c>
      <c r="B367" s="25" t="s">
        <v>683</v>
      </c>
      <c r="C367" s="25" t="s">
        <v>684</v>
      </c>
      <c r="D367" s="10" t="s">
        <v>160</v>
      </c>
      <c r="E367" s="10" t="s">
        <v>56</v>
      </c>
      <c r="F367" s="27">
        <v>1308</v>
      </c>
      <c r="G367" s="131">
        <v>1000</v>
      </c>
      <c r="H367" s="130">
        <f t="shared" si="5"/>
        <v>7848</v>
      </c>
      <c r="I367" s="132"/>
      <c r="J367" s="132"/>
    </row>
    <row r="368" spans="1:10" ht="54.75" customHeight="1">
      <c r="A368" s="10">
        <v>339</v>
      </c>
      <c r="B368" s="25" t="s">
        <v>685</v>
      </c>
      <c r="C368" s="25" t="s">
        <v>686</v>
      </c>
      <c r="D368" s="10" t="s">
        <v>160</v>
      </c>
      <c r="E368" s="10" t="s">
        <v>39</v>
      </c>
      <c r="F368" s="27">
        <v>3139.2</v>
      </c>
      <c r="G368" s="131">
        <v>2400</v>
      </c>
      <c r="H368" s="130">
        <f t="shared" si="5"/>
        <v>6278.4</v>
      </c>
      <c r="I368" s="132"/>
      <c r="J368" s="132"/>
    </row>
    <row r="369" spans="1:10" ht="63.95" customHeight="1">
      <c r="A369" s="10">
        <v>340</v>
      </c>
      <c r="B369" s="25" t="s">
        <v>687</v>
      </c>
      <c r="C369" s="25" t="s">
        <v>688</v>
      </c>
      <c r="D369" s="10" t="s">
        <v>160</v>
      </c>
      <c r="E369" s="10" t="s">
        <v>34</v>
      </c>
      <c r="F369" s="27">
        <v>18530</v>
      </c>
      <c r="G369" s="131">
        <v>15000</v>
      </c>
      <c r="H369" s="130">
        <f t="shared" si="5"/>
        <v>18530</v>
      </c>
      <c r="I369" s="132"/>
      <c r="J369" s="132"/>
    </row>
    <row r="370" spans="1:10" ht="60" customHeight="1">
      <c r="A370" s="10">
        <v>341</v>
      </c>
      <c r="B370" s="25" t="s">
        <v>689</v>
      </c>
      <c r="C370" s="25" t="s">
        <v>690</v>
      </c>
      <c r="D370" s="10" t="s">
        <v>680</v>
      </c>
      <c r="E370" s="10" t="s">
        <v>43</v>
      </c>
      <c r="F370" s="27">
        <v>14170</v>
      </c>
      <c r="G370" s="10">
        <v>12000</v>
      </c>
      <c r="H370" s="130">
        <f t="shared" si="5"/>
        <v>42510</v>
      </c>
      <c r="I370" s="132"/>
      <c r="J370" s="132"/>
    </row>
    <row r="371" spans="1:10" ht="57.95" customHeight="1">
      <c r="A371" s="10">
        <v>342</v>
      </c>
      <c r="B371" s="25" t="s">
        <v>691</v>
      </c>
      <c r="C371" s="25" t="s">
        <v>692</v>
      </c>
      <c r="D371" s="10" t="s">
        <v>680</v>
      </c>
      <c r="E371" s="10" t="s">
        <v>39</v>
      </c>
      <c r="F371" s="27">
        <v>8284</v>
      </c>
      <c r="G371" s="10">
        <v>7000</v>
      </c>
      <c r="H371" s="130">
        <f t="shared" si="5"/>
        <v>16568</v>
      </c>
      <c r="I371" s="132"/>
      <c r="J371" s="132"/>
    </row>
    <row r="372" spans="1:10" ht="48.95" customHeight="1">
      <c r="A372" s="10">
        <v>343</v>
      </c>
      <c r="B372" s="25" t="s">
        <v>693</v>
      </c>
      <c r="C372" s="25" t="s">
        <v>694</v>
      </c>
      <c r="D372" s="10" t="s">
        <v>160</v>
      </c>
      <c r="E372" s="10" t="s">
        <v>34</v>
      </c>
      <c r="F372" s="27">
        <v>3379</v>
      </c>
      <c r="G372" s="131">
        <v>3000</v>
      </c>
      <c r="H372" s="130">
        <f t="shared" si="5"/>
        <v>3379</v>
      </c>
      <c r="I372" s="132"/>
      <c r="J372" s="132"/>
    </row>
    <row r="373" spans="1:10" ht="51" customHeight="1">
      <c r="A373" s="10">
        <v>344</v>
      </c>
      <c r="B373" s="25" t="s">
        <v>695</v>
      </c>
      <c r="C373" s="25" t="s">
        <v>696</v>
      </c>
      <c r="D373" s="10" t="s">
        <v>160</v>
      </c>
      <c r="E373" s="10" t="s">
        <v>43</v>
      </c>
      <c r="F373" s="27">
        <v>763</v>
      </c>
      <c r="G373" s="131">
        <v>600</v>
      </c>
      <c r="H373" s="130">
        <f t="shared" si="5"/>
        <v>2289</v>
      </c>
      <c r="I373" s="132"/>
      <c r="J373" s="132"/>
    </row>
    <row r="374" spans="1:10" ht="48.95" customHeight="1">
      <c r="A374" s="10">
        <v>345</v>
      </c>
      <c r="B374" s="25" t="s">
        <v>697</v>
      </c>
      <c r="C374" s="25" t="s">
        <v>694</v>
      </c>
      <c r="D374" s="10" t="s">
        <v>160</v>
      </c>
      <c r="E374" s="10" t="s">
        <v>34</v>
      </c>
      <c r="F374" s="27">
        <v>1199</v>
      </c>
      <c r="G374" s="131">
        <v>1000</v>
      </c>
      <c r="H374" s="130">
        <f t="shared" si="5"/>
        <v>1199</v>
      </c>
      <c r="I374" s="132"/>
      <c r="J374" s="132"/>
    </row>
    <row r="375" spans="1:10" ht="51" customHeight="1">
      <c r="A375" s="10">
        <v>346</v>
      </c>
      <c r="B375" s="25" t="s">
        <v>698</v>
      </c>
      <c r="C375" s="25" t="s">
        <v>699</v>
      </c>
      <c r="D375" s="10" t="s">
        <v>160</v>
      </c>
      <c r="E375" s="10" t="s">
        <v>39</v>
      </c>
      <c r="F375" s="27">
        <v>981</v>
      </c>
      <c r="G375" s="131">
        <v>800</v>
      </c>
      <c r="H375" s="130">
        <f t="shared" si="5"/>
        <v>1962</v>
      </c>
      <c r="I375" s="132"/>
      <c r="J375" s="132"/>
    </row>
    <row r="376" spans="1:10" ht="45.95" customHeight="1">
      <c r="A376" s="10">
        <v>347</v>
      </c>
      <c r="B376" s="25" t="s">
        <v>700</v>
      </c>
      <c r="C376" s="25" t="s">
        <v>701</v>
      </c>
      <c r="D376" s="10" t="s">
        <v>702</v>
      </c>
      <c r="E376" s="10" t="s">
        <v>703</v>
      </c>
      <c r="F376" s="27">
        <v>3292.74</v>
      </c>
      <c r="G376" s="131">
        <v>3000</v>
      </c>
      <c r="H376" s="130">
        <f t="shared" si="5"/>
        <v>111953.15999999999</v>
      </c>
      <c r="I376" s="132"/>
      <c r="J376" s="132"/>
    </row>
    <row r="377" spans="1:10" ht="42.2" customHeight="1">
      <c r="A377" s="10">
        <v>348</v>
      </c>
      <c r="B377" s="25" t="s">
        <v>704</v>
      </c>
      <c r="C377" s="25" t="s">
        <v>705</v>
      </c>
      <c r="D377" s="10" t="s">
        <v>702</v>
      </c>
      <c r="E377" s="10" t="s">
        <v>34</v>
      </c>
      <c r="F377" s="27">
        <v>4959.5</v>
      </c>
      <c r="G377" s="131">
        <v>4500</v>
      </c>
      <c r="H377" s="130">
        <f t="shared" si="5"/>
        <v>4959.5</v>
      </c>
      <c r="I377" s="132"/>
      <c r="J377" s="132"/>
    </row>
    <row r="378" spans="1:10" ht="42.2" customHeight="1">
      <c r="A378" s="10">
        <v>349</v>
      </c>
      <c r="B378" s="25" t="s">
        <v>704</v>
      </c>
      <c r="C378" s="25" t="s">
        <v>706</v>
      </c>
      <c r="D378" s="10" t="s">
        <v>702</v>
      </c>
      <c r="E378" s="10" t="s">
        <v>34</v>
      </c>
      <c r="F378" s="27">
        <v>3869.5</v>
      </c>
      <c r="G378" s="131">
        <v>3500</v>
      </c>
      <c r="H378" s="130">
        <f t="shared" si="5"/>
        <v>3869.5</v>
      </c>
      <c r="I378" s="132"/>
      <c r="J378" s="132"/>
    </row>
    <row r="379" spans="1:10" ht="42.2" customHeight="1">
      <c r="A379" s="10">
        <v>350</v>
      </c>
      <c r="B379" s="25" t="s">
        <v>704</v>
      </c>
      <c r="C379" s="25" t="s">
        <v>707</v>
      </c>
      <c r="D379" s="10" t="s">
        <v>702</v>
      </c>
      <c r="E379" s="10" t="s">
        <v>34</v>
      </c>
      <c r="F379" s="27">
        <v>21854.5</v>
      </c>
      <c r="G379" s="10">
        <v>20000</v>
      </c>
      <c r="H379" s="130">
        <f t="shared" si="5"/>
        <v>21854.5</v>
      </c>
      <c r="I379" s="132"/>
      <c r="J379" s="132"/>
    </row>
    <row r="380" spans="1:10" ht="22.7" customHeight="1">
      <c r="A380" s="10"/>
      <c r="B380" s="155" t="s">
        <v>708</v>
      </c>
      <c r="C380" s="155"/>
      <c r="D380" s="10"/>
      <c r="E380" s="10"/>
      <c r="F380" s="27"/>
      <c r="G380" s="131"/>
      <c r="H380" s="130"/>
      <c r="I380" s="10"/>
      <c r="J380" s="132"/>
    </row>
    <row r="381" spans="1:10" ht="45.95" customHeight="1">
      <c r="A381" s="10">
        <v>351</v>
      </c>
      <c r="B381" s="25" t="s">
        <v>709</v>
      </c>
      <c r="C381" s="25" t="s">
        <v>710</v>
      </c>
      <c r="D381" s="10" t="s">
        <v>46</v>
      </c>
      <c r="E381" s="10" t="s">
        <v>711</v>
      </c>
      <c r="F381" s="27">
        <v>5.45</v>
      </c>
      <c r="G381" s="131"/>
      <c r="H381" s="130">
        <f t="shared" si="5"/>
        <v>221.76050000000001</v>
      </c>
      <c r="I381" s="132"/>
      <c r="J381" s="132"/>
    </row>
    <row r="382" spans="1:10" ht="60" customHeight="1">
      <c r="A382" s="10">
        <v>352</v>
      </c>
      <c r="B382" s="25" t="s">
        <v>712</v>
      </c>
      <c r="C382" s="25" t="s">
        <v>164</v>
      </c>
      <c r="D382" s="10" t="s">
        <v>37</v>
      </c>
      <c r="E382" s="10" t="s">
        <v>713</v>
      </c>
      <c r="F382" s="27">
        <v>16.350000000000001</v>
      </c>
      <c r="G382" s="10"/>
      <c r="H382" s="130">
        <f t="shared" si="5"/>
        <v>261.60000000000002</v>
      </c>
      <c r="I382" s="132"/>
      <c r="J382" s="132"/>
    </row>
    <row r="383" spans="1:10" ht="57.95" customHeight="1">
      <c r="A383" s="10">
        <v>353</v>
      </c>
      <c r="B383" s="25" t="s">
        <v>35</v>
      </c>
      <c r="C383" s="25" t="s">
        <v>164</v>
      </c>
      <c r="D383" s="10" t="s">
        <v>37</v>
      </c>
      <c r="E383" s="10" t="s">
        <v>714</v>
      </c>
      <c r="F383" s="27">
        <v>16.350000000000001</v>
      </c>
      <c r="G383" s="10"/>
      <c r="H383" s="130">
        <f t="shared" si="5"/>
        <v>100.87950000000001</v>
      </c>
      <c r="I383" s="132"/>
      <c r="J383" s="132"/>
    </row>
    <row r="384" spans="1:10" ht="75.2" customHeight="1">
      <c r="A384" s="10">
        <v>354</v>
      </c>
      <c r="B384" s="25" t="s">
        <v>40</v>
      </c>
      <c r="C384" s="25" t="s">
        <v>41</v>
      </c>
      <c r="D384" s="10" t="s">
        <v>37</v>
      </c>
      <c r="E384" s="10" t="s">
        <v>715</v>
      </c>
      <c r="F384" s="27">
        <v>16.350000000000001</v>
      </c>
      <c r="G384" s="10"/>
      <c r="H384" s="130">
        <f t="shared" si="5"/>
        <v>105.1305</v>
      </c>
      <c r="I384" s="132"/>
      <c r="J384" s="132"/>
    </row>
    <row r="385" spans="1:10" ht="33" customHeight="1">
      <c r="A385" s="10">
        <v>355</v>
      </c>
      <c r="B385" s="25" t="s">
        <v>716</v>
      </c>
      <c r="C385" s="25" t="s">
        <v>717</v>
      </c>
      <c r="D385" s="10" t="s">
        <v>46</v>
      </c>
      <c r="E385" s="10" t="s">
        <v>718</v>
      </c>
      <c r="F385" s="27">
        <v>5.45</v>
      </c>
      <c r="G385" s="131"/>
      <c r="H385" s="130">
        <f t="shared" si="5"/>
        <v>172.65600000000001</v>
      </c>
      <c r="I385" s="132"/>
      <c r="J385" s="132"/>
    </row>
    <row r="386" spans="1:10" ht="42.2" customHeight="1">
      <c r="A386" s="10">
        <v>356</v>
      </c>
      <c r="B386" s="25" t="s">
        <v>53</v>
      </c>
      <c r="C386" s="25" t="s">
        <v>719</v>
      </c>
      <c r="D386" s="10" t="s">
        <v>37</v>
      </c>
      <c r="E386" s="10" t="s">
        <v>720</v>
      </c>
      <c r="F386" s="27">
        <v>335.72</v>
      </c>
      <c r="G386" s="129">
        <v>158</v>
      </c>
      <c r="H386" s="130">
        <f t="shared" si="5"/>
        <v>970.23080000000016</v>
      </c>
      <c r="I386" s="132"/>
      <c r="J386" s="132"/>
    </row>
    <row r="387" spans="1:10" ht="66.2" customHeight="1">
      <c r="A387" s="10">
        <v>357</v>
      </c>
      <c r="B387" s="25" t="s">
        <v>53</v>
      </c>
      <c r="C387" s="25" t="s">
        <v>721</v>
      </c>
      <c r="D387" s="10" t="s">
        <v>37</v>
      </c>
      <c r="E387" s="10" t="s">
        <v>722</v>
      </c>
      <c r="F387" s="27">
        <v>670.35</v>
      </c>
      <c r="G387" s="129">
        <v>465</v>
      </c>
      <c r="H387" s="130">
        <f t="shared" si="5"/>
        <v>2379.7424999999998</v>
      </c>
      <c r="I387" s="132"/>
      <c r="J387" s="132"/>
    </row>
    <row r="388" spans="1:10" ht="69" customHeight="1">
      <c r="A388" s="10">
        <v>358</v>
      </c>
      <c r="B388" s="25" t="s">
        <v>53</v>
      </c>
      <c r="C388" s="25" t="s">
        <v>723</v>
      </c>
      <c r="D388" s="10" t="s">
        <v>37</v>
      </c>
      <c r="E388" s="10" t="s">
        <v>724</v>
      </c>
      <c r="F388" s="27">
        <v>681.25</v>
      </c>
      <c r="G388" s="129">
        <v>475</v>
      </c>
      <c r="H388" s="130">
        <f t="shared" si="5"/>
        <v>994.625</v>
      </c>
      <c r="I388" s="132"/>
      <c r="J388" s="132"/>
    </row>
    <row r="389" spans="1:10" ht="60.95" customHeight="1">
      <c r="A389" s="10">
        <v>359</v>
      </c>
      <c r="B389" s="25" t="s">
        <v>725</v>
      </c>
      <c r="C389" s="25" t="s">
        <v>726</v>
      </c>
      <c r="D389" s="10" t="s">
        <v>37</v>
      </c>
      <c r="E389" s="10" t="s">
        <v>727</v>
      </c>
      <c r="F389" s="27">
        <v>708.59810000000004</v>
      </c>
      <c r="G389" s="27">
        <v>495</v>
      </c>
      <c r="H389" s="130">
        <f t="shared" si="5"/>
        <v>3110.7456590000002</v>
      </c>
      <c r="I389" s="132"/>
      <c r="J389" s="132"/>
    </row>
    <row r="390" spans="1:10" ht="81.95" customHeight="1">
      <c r="A390" s="10">
        <v>360</v>
      </c>
      <c r="B390" s="25" t="s">
        <v>65</v>
      </c>
      <c r="C390" s="25" t="s">
        <v>726</v>
      </c>
      <c r="D390" s="10" t="s">
        <v>37</v>
      </c>
      <c r="E390" s="10" t="s">
        <v>728</v>
      </c>
      <c r="F390" s="27">
        <v>668.39890000000003</v>
      </c>
      <c r="G390" s="27">
        <v>495</v>
      </c>
      <c r="H390" s="130">
        <f t="shared" si="5"/>
        <v>4331.2248720000007</v>
      </c>
      <c r="I390" s="132"/>
      <c r="J390" s="132"/>
    </row>
    <row r="391" spans="1:10" ht="75.2" customHeight="1">
      <c r="A391" s="10">
        <v>361</v>
      </c>
      <c r="B391" s="25" t="s">
        <v>440</v>
      </c>
      <c r="C391" s="25" t="s">
        <v>729</v>
      </c>
      <c r="D391" s="10" t="s">
        <v>37</v>
      </c>
      <c r="E391" s="10" t="s">
        <v>334</v>
      </c>
      <c r="F391" s="27">
        <v>957.52139999999997</v>
      </c>
      <c r="G391" s="27">
        <v>495</v>
      </c>
      <c r="H391" s="130">
        <f t="shared" ref="H391:H457" si="6">E391*F391</f>
        <v>450.03505799999994</v>
      </c>
      <c r="I391" s="132"/>
      <c r="J391" s="132"/>
    </row>
    <row r="392" spans="1:10" ht="57" customHeight="1">
      <c r="A392" s="10">
        <v>362</v>
      </c>
      <c r="B392" s="25" t="s">
        <v>730</v>
      </c>
      <c r="C392" s="25" t="s">
        <v>731</v>
      </c>
      <c r="D392" s="10" t="s">
        <v>37</v>
      </c>
      <c r="E392" s="10" t="s">
        <v>732</v>
      </c>
      <c r="F392" s="27">
        <v>661.63</v>
      </c>
      <c r="G392" s="27">
        <v>466.01941747572801</v>
      </c>
      <c r="H392" s="130">
        <f t="shared" si="6"/>
        <v>39.697800000000001</v>
      </c>
      <c r="I392" s="132"/>
      <c r="J392" s="132"/>
    </row>
    <row r="393" spans="1:10" ht="48.95" customHeight="1">
      <c r="A393" s="10">
        <v>363</v>
      </c>
      <c r="B393" s="25" t="s">
        <v>81</v>
      </c>
      <c r="C393" s="25" t="s">
        <v>733</v>
      </c>
      <c r="D393" s="10" t="s">
        <v>83</v>
      </c>
      <c r="E393" s="10" t="s">
        <v>734</v>
      </c>
      <c r="F393" s="27">
        <v>5305.8682099999996</v>
      </c>
      <c r="G393" s="10">
        <v>3896.3</v>
      </c>
      <c r="H393" s="130">
        <f t="shared" si="6"/>
        <v>599.56310772999996</v>
      </c>
      <c r="I393" s="132"/>
      <c r="J393" s="132"/>
    </row>
    <row r="394" spans="1:10" ht="45.95" customHeight="1">
      <c r="A394" s="10">
        <v>364</v>
      </c>
      <c r="B394" s="25" t="s">
        <v>81</v>
      </c>
      <c r="C394" s="25" t="s">
        <v>735</v>
      </c>
      <c r="D394" s="10" t="s">
        <v>83</v>
      </c>
      <c r="E394" s="10" t="s">
        <v>736</v>
      </c>
      <c r="F394" s="27">
        <v>5144.7577080000001</v>
      </c>
      <c r="G394" s="131">
        <v>3826.04</v>
      </c>
      <c r="H394" s="130">
        <f t="shared" si="6"/>
        <v>751.134625368</v>
      </c>
      <c r="I394" s="132"/>
      <c r="J394" s="132"/>
    </row>
    <row r="395" spans="1:10" ht="53.1" customHeight="1">
      <c r="A395" s="10">
        <v>365</v>
      </c>
      <c r="B395" s="25" t="s">
        <v>737</v>
      </c>
      <c r="C395" s="25" t="s">
        <v>738</v>
      </c>
      <c r="D395" s="10" t="s">
        <v>83</v>
      </c>
      <c r="E395" s="10" t="s">
        <v>739</v>
      </c>
      <c r="F395" s="27">
        <v>9123.6199149999993</v>
      </c>
      <c r="G395" s="10">
        <v>6140.45</v>
      </c>
      <c r="H395" s="130">
        <f t="shared" si="6"/>
        <v>6778.8495968449997</v>
      </c>
      <c r="I395" s="132"/>
      <c r="J395" s="132"/>
    </row>
    <row r="396" spans="1:10" ht="51.4" customHeight="1">
      <c r="A396" s="10">
        <v>366</v>
      </c>
      <c r="B396" s="25" t="s">
        <v>740</v>
      </c>
      <c r="C396" s="25" t="s">
        <v>741</v>
      </c>
      <c r="D396" s="10" t="s">
        <v>83</v>
      </c>
      <c r="E396" s="10" t="s">
        <v>742</v>
      </c>
      <c r="F396" s="27">
        <v>8923.4158000000007</v>
      </c>
      <c r="G396" s="131">
        <v>5716</v>
      </c>
      <c r="H396" s="130">
        <f t="shared" si="6"/>
        <v>7174.4263032000008</v>
      </c>
      <c r="I396" s="132"/>
      <c r="J396" s="132"/>
    </row>
    <row r="397" spans="1:10" ht="51.4" customHeight="1">
      <c r="A397" s="10">
        <v>367</v>
      </c>
      <c r="B397" s="25" t="s">
        <v>740</v>
      </c>
      <c r="C397" s="25" t="s">
        <v>743</v>
      </c>
      <c r="D397" s="10" t="s">
        <v>83</v>
      </c>
      <c r="E397" s="10" t="s">
        <v>744</v>
      </c>
      <c r="F397" s="27">
        <v>8923.4158000000007</v>
      </c>
      <c r="G397" s="131">
        <v>5716</v>
      </c>
      <c r="H397" s="130">
        <f t="shared" si="6"/>
        <v>10297.621833200001</v>
      </c>
      <c r="I397" s="132"/>
      <c r="J397" s="132"/>
    </row>
    <row r="398" spans="1:10" ht="51.4" customHeight="1">
      <c r="A398" s="10">
        <v>368</v>
      </c>
      <c r="B398" s="25" t="s">
        <v>740</v>
      </c>
      <c r="C398" s="25" t="s">
        <v>745</v>
      </c>
      <c r="D398" s="10" t="s">
        <v>83</v>
      </c>
      <c r="E398" s="10" t="s">
        <v>746</v>
      </c>
      <c r="F398" s="27">
        <v>8923.4158000000007</v>
      </c>
      <c r="G398" s="131">
        <v>5716</v>
      </c>
      <c r="H398" s="130">
        <f t="shared" si="6"/>
        <v>4185.0820101999998</v>
      </c>
      <c r="I398" s="132"/>
      <c r="J398" s="132"/>
    </row>
    <row r="399" spans="1:10" ht="42.2" customHeight="1">
      <c r="A399" s="10">
        <v>369</v>
      </c>
      <c r="B399" s="25" t="s">
        <v>740</v>
      </c>
      <c r="C399" s="25" t="s">
        <v>747</v>
      </c>
      <c r="D399" s="10" t="s">
        <v>83</v>
      </c>
      <c r="E399" s="10" t="s">
        <v>748</v>
      </c>
      <c r="F399" s="27">
        <v>8923.4158000000007</v>
      </c>
      <c r="G399" s="131">
        <v>5716</v>
      </c>
      <c r="H399" s="130">
        <f t="shared" si="6"/>
        <v>5371.8963116000004</v>
      </c>
      <c r="I399" s="132"/>
      <c r="J399" s="132"/>
    </row>
    <row r="400" spans="1:10" ht="42.2" customHeight="1">
      <c r="A400" s="10">
        <v>370</v>
      </c>
      <c r="B400" s="25" t="s">
        <v>233</v>
      </c>
      <c r="C400" s="25" t="s">
        <v>749</v>
      </c>
      <c r="D400" s="10" t="s">
        <v>83</v>
      </c>
      <c r="E400" s="10" t="s">
        <v>750</v>
      </c>
      <c r="F400" s="27">
        <v>9432.6845099999991</v>
      </c>
      <c r="G400" s="131">
        <v>6379.3</v>
      </c>
      <c r="H400" s="130">
        <f t="shared" si="6"/>
        <v>2509.0940796599998</v>
      </c>
      <c r="I400" s="132"/>
      <c r="J400" s="132"/>
    </row>
    <row r="401" spans="1:10" ht="39.950000000000003" customHeight="1">
      <c r="A401" s="10">
        <v>371</v>
      </c>
      <c r="B401" s="25" t="s">
        <v>233</v>
      </c>
      <c r="C401" s="25" t="s">
        <v>751</v>
      </c>
      <c r="D401" s="10" t="s">
        <v>83</v>
      </c>
      <c r="E401" s="10" t="s">
        <v>752</v>
      </c>
      <c r="F401" s="27">
        <v>9432.6845099999991</v>
      </c>
      <c r="G401" s="131">
        <v>6379.3</v>
      </c>
      <c r="H401" s="130">
        <f t="shared" si="6"/>
        <v>169.78832117999997</v>
      </c>
      <c r="I401" s="132"/>
      <c r="J401" s="132"/>
    </row>
    <row r="402" spans="1:10" ht="27.95" customHeight="1">
      <c r="A402" s="10">
        <v>372</v>
      </c>
      <c r="B402" s="25" t="s">
        <v>753</v>
      </c>
      <c r="C402" s="25" t="s">
        <v>754</v>
      </c>
      <c r="D402" s="10" t="s">
        <v>228</v>
      </c>
      <c r="E402" s="10" t="s">
        <v>558</v>
      </c>
      <c r="F402" s="27">
        <v>16.350000000000001</v>
      </c>
      <c r="G402" s="10">
        <v>10</v>
      </c>
      <c r="H402" s="130">
        <f t="shared" si="6"/>
        <v>523.20000000000005</v>
      </c>
      <c r="I402" s="132"/>
      <c r="J402" s="132"/>
    </row>
    <row r="403" spans="1:10" ht="72.95" customHeight="1">
      <c r="A403" s="10">
        <v>373</v>
      </c>
      <c r="B403" s="25" t="s">
        <v>105</v>
      </c>
      <c r="C403" s="25" t="s">
        <v>755</v>
      </c>
      <c r="D403" s="10" t="s">
        <v>46</v>
      </c>
      <c r="E403" s="10">
        <v>79.349999999999994</v>
      </c>
      <c r="F403" s="27">
        <v>545</v>
      </c>
      <c r="G403" s="10"/>
      <c r="H403" s="130">
        <f t="shared" si="6"/>
        <v>43245.75</v>
      </c>
      <c r="I403" s="132"/>
      <c r="J403" s="132"/>
    </row>
    <row r="404" spans="1:10" ht="42" customHeight="1">
      <c r="A404" s="10">
        <v>374</v>
      </c>
      <c r="B404" s="25" t="s">
        <v>756</v>
      </c>
      <c r="C404" s="25" t="s">
        <v>757</v>
      </c>
      <c r="D404" s="10" t="s">
        <v>46</v>
      </c>
      <c r="E404" s="10" t="s">
        <v>758</v>
      </c>
      <c r="F404" s="27">
        <v>262.07338700000003</v>
      </c>
      <c r="G404" s="10">
        <v>213.81</v>
      </c>
      <c r="H404" s="130">
        <f t="shared" si="6"/>
        <v>4457.8683128700004</v>
      </c>
      <c r="I404" s="132"/>
      <c r="J404" s="132"/>
    </row>
    <row r="405" spans="1:10" ht="42.95" customHeight="1">
      <c r="A405" s="10">
        <v>375</v>
      </c>
      <c r="B405" s="25" t="s">
        <v>759</v>
      </c>
      <c r="C405" s="25" t="s">
        <v>760</v>
      </c>
      <c r="D405" s="10" t="s">
        <v>46</v>
      </c>
      <c r="E405" s="10" t="s">
        <v>761</v>
      </c>
      <c r="F405" s="27">
        <v>262.07338700000003</v>
      </c>
      <c r="G405" s="10">
        <v>213.81</v>
      </c>
      <c r="H405" s="130">
        <f t="shared" si="6"/>
        <v>18751.350839850002</v>
      </c>
      <c r="I405" s="132"/>
      <c r="J405" s="132"/>
    </row>
    <row r="406" spans="1:10" ht="30" customHeight="1">
      <c r="A406" s="10">
        <v>376</v>
      </c>
      <c r="B406" s="25" t="s">
        <v>762</v>
      </c>
      <c r="C406" s="25" t="s">
        <v>763</v>
      </c>
      <c r="D406" s="10" t="s">
        <v>46</v>
      </c>
      <c r="E406" s="10" t="s">
        <v>764</v>
      </c>
      <c r="F406" s="27">
        <v>158.463764</v>
      </c>
      <c r="G406" s="10">
        <v>116.32</v>
      </c>
      <c r="H406" s="130">
        <f t="shared" si="6"/>
        <v>507.08404480000002</v>
      </c>
      <c r="I406" s="132"/>
      <c r="J406" s="132"/>
    </row>
    <row r="407" spans="1:10" ht="48.95" customHeight="1">
      <c r="A407" s="10">
        <v>377</v>
      </c>
      <c r="B407" s="25" t="s">
        <v>765</v>
      </c>
      <c r="C407" s="25" t="s">
        <v>766</v>
      </c>
      <c r="D407" s="10" t="s">
        <v>46</v>
      </c>
      <c r="E407" s="10" t="s">
        <v>767</v>
      </c>
      <c r="F407" s="27">
        <v>63.532938999999999</v>
      </c>
      <c r="G407" s="10">
        <v>39.57</v>
      </c>
      <c r="H407" s="130">
        <f t="shared" si="6"/>
        <v>2735.0930239499999</v>
      </c>
      <c r="I407" s="132"/>
      <c r="J407" s="132"/>
    </row>
    <row r="408" spans="1:10" ht="39" customHeight="1">
      <c r="A408" s="10">
        <v>378</v>
      </c>
      <c r="B408" s="25" t="s">
        <v>768</v>
      </c>
      <c r="C408" s="25" t="s">
        <v>769</v>
      </c>
      <c r="D408" s="10" t="s">
        <v>46</v>
      </c>
      <c r="E408" s="10" t="s">
        <v>767</v>
      </c>
      <c r="F408" s="27">
        <v>47.168005999999998</v>
      </c>
      <c r="G408" s="131">
        <v>38.78</v>
      </c>
      <c r="H408" s="130">
        <f t="shared" si="6"/>
        <v>2030.5826582999998</v>
      </c>
      <c r="I408" s="132"/>
      <c r="J408" s="132"/>
    </row>
    <row r="409" spans="1:10" ht="32.1" customHeight="1">
      <c r="A409" s="10">
        <v>379</v>
      </c>
      <c r="B409" s="25" t="s">
        <v>770</v>
      </c>
      <c r="C409" s="25" t="s">
        <v>771</v>
      </c>
      <c r="D409" s="10" t="s">
        <v>46</v>
      </c>
      <c r="E409" s="10" t="s">
        <v>767</v>
      </c>
      <c r="F409" s="27">
        <v>14.319330000000001</v>
      </c>
      <c r="G409" s="131">
        <v>7.9</v>
      </c>
      <c r="H409" s="130">
        <f t="shared" si="6"/>
        <v>616.44715650000001</v>
      </c>
      <c r="I409" s="132"/>
      <c r="J409" s="132"/>
    </row>
    <row r="410" spans="1:10" ht="33" customHeight="1">
      <c r="A410" s="10">
        <v>380</v>
      </c>
      <c r="B410" s="25" t="s">
        <v>772</v>
      </c>
      <c r="C410" s="25" t="s">
        <v>773</v>
      </c>
      <c r="D410" s="10" t="s">
        <v>46</v>
      </c>
      <c r="E410" s="10" t="s">
        <v>767</v>
      </c>
      <c r="F410" s="27">
        <v>64.083061999999998</v>
      </c>
      <c r="G410" s="10">
        <v>40.06</v>
      </c>
      <c r="H410" s="130">
        <f t="shared" si="6"/>
        <v>2758.7758190999998</v>
      </c>
      <c r="I410" s="132"/>
      <c r="J410" s="132"/>
    </row>
    <row r="411" spans="1:10" ht="42" customHeight="1">
      <c r="A411" s="10">
        <v>381</v>
      </c>
      <c r="B411" s="25" t="s">
        <v>774</v>
      </c>
      <c r="C411" s="25" t="s">
        <v>775</v>
      </c>
      <c r="D411" s="10" t="s">
        <v>46</v>
      </c>
      <c r="E411" s="10" t="s">
        <v>767</v>
      </c>
      <c r="F411" s="27">
        <v>224.04415900000001</v>
      </c>
      <c r="G411" s="131">
        <v>176.17</v>
      </c>
      <c r="H411" s="130">
        <f t="shared" si="6"/>
        <v>9645.1010449499991</v>
      </c>
      <c r="I411" s="132"/>
      <c r="J411" s="132"/>
    </row>
    <row r="412" spans="1:10" ht="33" customHeight="1">
      <c r="A412" s="10">
        <v>382</v>
      </c>
      <c r="B412" s="25" t="s">
        <v>776</v>
      </c>
      <c r="C412" s="25" t="s">
        <v>777</v>
      </c>
      <c r="D412" s="10" t="s">
        <v>46</v>
      </c>
      <c r="E412" s="10" t="s">
        <v>767</v>
      </c>
      <c r="F412" s="27">
        <v>14.919266</v>
      </c>
      <c r="G412" s="10">
        <v>10.58</v>
      </c>
      <c r="H412" s="130">
        <f t="shared" si="6"/>
        <v>642.27440130000002</v>
      </c>
      <c r="I412" s="132"/>
      <c r="J412" s="132"/>
    </row>
    <row r="413" spans="1:10" ht="51.4" customHeight="1">
      <c r="A413" s="10">
        <v>383</v>
      </c>
      <c r="B413" s="25" t="s">
        <v>778</v>
      </c>
      <c r="C413" s="25" t="s">
        <v>779</v>
      </c>
      <c r="D413" s="10" t="s">
        <v>46</v>
      </c>
      <c r="E413" s="10" t="s">
        <v>767</v>
      </c>
      <c r="F413" s="27">
        <v>111.999898</v>
      </c>
      <c r="G413" s="131">
        <v>82.74</v>
      </c>
      <c r="H413" s="130">
        <f t="shared" si="6"/>
        <v>4821.5956089000001</v>
      </c>
      <c r="I413" s="132"/>
      <c r="J413" s="132"/>
    </row>
    <row r="414" spans="1:10" ht="60.2" customHeight="1">
      <c r="A414" s="10">
        <v>384</v>
      </c>
      <c r="B414" s="25" t="s">
        <v>780</v>
      </c>
      <c r="C414" s="25" t="s">
        <v>781</v>
      </c>
      <c r="D414" s="10" t="s">
        <v>83</v>
      </c>
      <c r="E414" s="10" t="s">
        <v>782</v>
      </c>
      <c r="F414" s="27">
        <v>6260.6872819999999</v>
      </c>
      <c r="G414" s="10">
        <v>4472.66</v>
      </c>
      <c r="H414" s="130">
        <f t="shared" si="6"/>
        <v>2172.4584868539996</v>
      </c>
      <c r="I414" s="132"/>
      <c r="J414" s="132"/>
    </row>
    <row r="415" spans="1:10" ht="35.1" customHeight="1">
      <c r="A415" s="10">
        <v>385</v>
      </c>
      <c r="B415" s="25" t="s">
        <v>783</v>
      </c>
      <c r="C415" s="25" t="s">
        <v>784</v>
      </c>
      <c r="D415" s="10" t="s">
        <v>46</v>
      </c>
      <c r="E415" s="10" t="s">
        <v>785</v>
      </c>
      <c r="F415" s="27">
        <v>593.47230000000002</v>
      </c>
      <c r="G415" s="10">
        <v>400</v>
      </c>
      <c r="H415" s="130">
        <f t="shared" si="6"/>
        <v>30427.324821000002</v>
      </c>
      <c r="I415" s="132"/>
      <c r="J415" s="132"/>
    </row>
    <row r="416" spans="1:10" ht="33" customHeight="1">
      <c r="A416" s="10">
        <v>386</v>
      </c>
      <c r="B416" s="25" t="s">
        <v>786</v>
      </c>
      <c r="C416" s="25" t="s">
        <v>787</v>
      </c>
      <c r="D416" s="10" t="s">
        <v>46</v>
      </c>
      <c r="E416" s="10" t="s">
        <v>788</v>
      </c>
      <c r="F416" s="27">
        <v>593.47230000000002</v>
      </c>
      <c r="G416" s="10">
        <v>400</v>
      </c>
      <c r="H416" s="130">
        <f t="shared" si="6"/>
        <v>103697.41497899999</v>
      </c>
      <c r="I416" s="132"/>
      <c r="J416" s="132"/>
    </row>
    <row r="417" spans="1:10" ht="96.4" customHeight="1">
      <c r="A417" s="10">
        <v>387</v>
      </c>
      <c r="B417" s="25" t="s">
        <v>789</v>
      </c>
      <c r="C417" s="25" t="s">
        <v>790</v>
      </c>
      <c r="D417" s="10" t="s">
        <v>160</v>
      </c>
      <c r="E417" s="10" t="s">
        <v>34</v>
      </c>
      <c r="F417" s="27">
        <v>3270</v>
      </c>
      <c r="G417" s="131">
        <v>2000</v>
      </c>
      <c r="H417" s="130">
        <f t="shared" si="6"/>
        <v>3270</v>
      </c>
      <c r="I417" s="132"/>
      <c r="J417" s="132"/>
    </row>
    <row r="418" spans="1:10" ht="96.4" customHeight="1">
      <c r="A418" s="10">
        <v>388</v>
      </c>
      <c r="B418" s="25" t="s">
        <v>791</v>
      </c>
      <c r="C418" s="25" t="s">
        <v>792</v>
      </c>
      <c r="D418" s="10" t="s">
        <v>793</v>
      </c>
      <c r="E418" s="10" t="s">
        <v>34</v>
      </c>
      <c r="F418" s="27">
        <v>10900</v>
      </c>
      <c r="G418" s="131">
        <v>10000</v>
      </c>
      <c r="H418" s="130">
        <f t="shared" si="6"/>
        <v>10900</v>
      </c>
      <c r="I418" s="132"/>
      <c r="J418" s="132"/>
    </row>
    <row r="419" spans="1:10" ht="22.7" customHeight="1">
      <c r="A419" s="10"/>
      <c r="B419" s="155" t="s">
        <v>794</v>
      </c>
      <c r="C419" s="155"/>
      <c r="D419" s="10"/>
      <c r="E419" s="10"/>
      <c r="F419" s="27"/>
      <c r="G419" s="131"/>
      <c r="H419" s="130"/>
      <c r="I419" s="10"/>
      <c r="J419" s="132"/>
    </row>
    <row r="420" spans="1:10" ht="22.7" customHeight="1">
      <c r="A420" s="10"/>
      <c r="B420" s="155" t="s">
        <v>795</v>
      </c>
      <c r="C420" s="155"/>
      <c r="D420" s="10"/>
      <c r="E420" s="10"/>
      <c r="F420" s="27"/>
      <c r="G420" s="131"/>
      <c r="H420" s="130"/>
      <c r="I420" s="10"/>
      <c r="J420" s="132"/>
    </row>
    <row r="421" spans="1:10" ht="30.95" customHeight="1">
      <c r="A421" s="10">
        <v>389</v>
      </c>
      <c r="B421" s="25" t="s">
        <v>709</v>
      </c>
      <c r="C421" s="25" t="s">
        <v>710</v>
      </c>
      <c r="D421" s="10" t="s">
        <v>46</v>
      </c>
      <c r="E421" s="10" t="s">
        <v>94</v>
      </c>
      <c r="F421" s="27">
        <v>5.45</v>
      </c>
      <c r="G421" s="10"/>
      <c r="H421" s="130">
        <f t="shared" si="6"/>
        <v>32.972499999999997</v>
      </c>
      <c r="I421" s="132"/>
      <c r="J421" s="132"/>
    </row>
    <row r="422" spans="1:10" ht="57" customHeight="1">
      <c r="A422" s="10">
        <v>390</v>
      </c>
      <c r="B422" s="25" t="s">
        <v>35</v>
      </c>
      <c r="C422" s="25" t="s">
        <v>164</v>
      </c>
      <c r="D422" s="10" t="s">
        <v>37</v>
      </c>
      <c r="E422" s="10" t="s">
        <v>796</v>
      </c>
      <c r="F422" s="27">
        <v>16.350000000000001</v>
      </c>
      <c r="G422" s="10"/>
      <c r="H422" s="130">
        <f t="shared" si="6"/>
        <v>172.32900000000001</v>
      </c>
      <c r="I422" s="132"/>
      <c r="J422" s="132"/>
    </row>
    <row r="423" spans="1:10" ht="75.2" customHeight="1">
      <c r="A423" s="10">
        <v>391</v>
      </c>
      <c r="B423" s="25" t="s">
        <v>40</v>
      </c>
      <c r="C423" s="25" t="s">
        <v>41</v>
      </c>
      <c r="D423" s="10" t="s">
        <v>37</v>
      </c>
      <c r="E423" s="10" t="s">
        <v>797</v>
      </c>
      <c r="F423" s="27">
        <v>16.350000000000001</v>
      </c>
      <c r="G423" s="10"/>
      <c r="H423" s="130">
        <f t="shared" si="6"/>
        <v>75.046500000000009</v>
      </c>
      <c r="I423" s="132"/>
      <c r="J423" s="132"/>
    </row>
    <row r="424" spans="1:10" ht="33" customHeight="1">
      <c r="A424" s="10">
        <v>392</v>
      </c>
      <c r="B424" s="25" t="s">
        <v>716</v>
      </c>
      <c r="C424" s="25" t="s">
        <v>717</v>
      </c>
      <c r="D424" s="10" t="s">
        <v>46</v>
      </c>
      <c r="E424" s="10" t="s">
        <v>796</v>
      </c>
      <c r="F424" s="27">
        <v>5.45</v>
      </c>
      <c r="G424" s="10"/>
      <c r="H424" s="130">
        <f t="shared" si="6"/>
        <v>57.442999999999998</v>
      </c>
      <c r="I424" s="132"/>
      <c r="J424" s="132"/>
    </row>
    <row r="425" spans="1:10" ht="73.900000000000006" customHeight="1">
      <c r="A425" s="10">
        <v>393</v>
      </c>
      <c r="B425" s="25" t="s">
        <v>53</v>
      </c>
      <c r="C425" s="25" t="s">
        <v>721</v>
      </c>
      <c r="D425" s="10" t="s">
        <v>37</v>
      </c>
      <c r="E425" s="10" t="s">
        <v>798</v>
      </c>
      <c r="F425" s="27">
        <v>670.35</v>
      </c>
      <c r="G425" s="129">
        <v>465</v>
      </c>
      <c r="H425" s="130">
        <f t="shared" si="6"/>
        <v>703.86750000000006</v>
      </c>
      <c r="I425" s="132"/>
      <c r="J425" s="132"/>
    </row>
    <row r="426" spans="1:10" ht="57.95" customHeight="1">
      <c r="A426" s="10">
        <v>394</v>
      </c>
      <c r="B426" s="25" t="s">
        <v>725</v>
      </c>
      <c r="C426" s="25" t="s">
        <v>726</v>
      </c>
      <c r="D426" s="10" t="s">
        <v>37</v>
      </c>
      <c r="E426" s="10" t="s">
        <v>799</v>
      </c>
      <c r="F426" s="27">
        <v>708.59810000000004</v>
      </c>
      <c r="G426" s="27">
        <v>495</v>
      </c>
      <c r="H426" s="130">
        <f t="shared" si="6"/>
        <v>3294.9811650000006</v>
      </c>
      <c r="I426" s="132"/>
      <c r="J426" s="132"/>
    </row>
    <row r="427" spans="1:10" ht="87.95" customHeight="1">
      <c r="A427" s="10">
        <v>395</v>
      </c>
      <c r="B427" s="25" t="s">
        <v>440</v>
      </c>
      <c r="C427" s="25" t="s">
        <v>729</v>
      </c>
      <c r="D427" s="10" t="s">
        <v>37</v>
      </c>
      <c r="E427" s="10" t="s">
        <v>800</v>
      </c>
      <c r="F427" s="27">
        <v>957.52139999999997</v>
      </c>
      <c r="G427" s="27">
        <v>495</v>
      </c>
      <c r="H427" s="130">
        <f t="shared" si="6"/>
        <v>229.80513599999998</v>
      </c>
      <c r="I427" s="132"/>
      <c r="J427" s="132"/>
    </row>
    <row r="428" spans="1:10" ht="60.95" customHeight="1">
      <c r="A428" s="10">
        <v>396</v>
      </c>
      <c r="B428" s="25" t="s">
        <v>730</v>
      </c>
      <c r="C428" s="25" t="s">
        <v>731</v>
      </c>
      <c r="D428" s="10" t="s">
        <v>37</v>
      </c>
      <c r="E428" s="10" t="s">
        <v>801</v>
      </c>
      <c r="F428" s="27">
        <v>661.63</v>
      </c>
      <c r="G428" s="27">
        <v>466.01941747572801</v>
      </c>
      <c r="H428" s="130">
        <f t="shared" si="6"/>
        <v>13.2326</v>
      </c>
      <c r="I428" s="132"/>
      <c r="J428" s="132"/>
    </row>
    <row r="429" spans="1:10" ht="50.1" customHeight="1">
      <c r="A429" s="10">
        <v>397</v>
      </c>
      <c r="B429" s="25" t="s">
        <v>81</v>
      </c>
      <c r="C429" s="25" t="s">
        <v>735</v>
      </c>
      <c r="D429" s="10" t="s">
        <v>83</v>
      </c>
      <c r="E429" s="10" t="s">
        <v>802</v>
      </c>
      <c r="F429" s="27">
        <v>5144.7577080000001</v>
      </c>
      <c r="G429" s="10">
        <v>3826.04</v>
      </c>
      <c r="H429" s="130">
        <f t="shared" si="6"/>
        <v>735.70035224399999</v>
      </c>
      <c r="I429" s="132"/>
      <c r="J429" s="132"/>
    </row>
    <row r="430" spans="1:10" ht="57" customHeight="1">
      <c r="A430" s="10">
        <v>398</v>
      </c>
      <c r="B430" s="25" t="s">
        <v>737</v>
      </c>
      <c r="C430" s="25" t="s">
        <v>803</v>
      </c>
      <c r="D430" s="10" t="s">
        <v>83</v>
      </c>
      <c r="E430" s="10" t="s">
        <v>804</v>
      </c>
      <c r="F430" s="27">
        <v>9123.6199149999993</v>
      </c>
      <c r="G430" s="10">
        <v>6140.45</v>
      </c>
      <c r="H430" s="130">
        <f t="shared" si="6"/>
        <v>2390.3884177300001</v>
      </c>
      <c r="I430" s="132"/>
      <c r="J430" s="132"/>
    </row>
    <row r="431" spans="1:10" ht="51.4" customHeight="1">
      <c r="A431" s="10">
        <v>399</v>
      </c>
      <c r="B431" s="25" t="s">
        <v>740</v>
      </c>
      <c r="C431" s="25" t="s">
        <v>805</v>
      </c>
      <c r="D431" s="10" t="s">
        <v>83</v>
      </c>
      <c r="E431" s="10" t="s">
        <v>806</v>
      </c>
      <c r="F431" s="27">
        <v>8923.4158000000007</v>
      </c>
      <c r="G431" s="10">
        <v>5716</v>
      </c>
      <c r="H431" s="130">
        <f t="shared" si="6"/>
        <v>4782.9508688000005</v>
      </c>
      <c r="I431" s="132"/>
      <c r="J431" s="132"/>
    </row>
    <row r="432" spans="1:10" ht="51" customHeight="1">
      <c r="A432" s="10">
        <v>400</v>
      </c>
      <c r="B432" s="25" t="s">
        <v>233</v>
      </c>
      <c r="C432" s="25" t="s">
        <v>749</v>
      </c>
      <c r="D432" s="10" t="s">
        <v>83</v>
      </c>
      <c r="E432" s="10" t="s">
        <v>807</v>
      </c>
      <c r="F432" s="27">
        <v>9432.6845099999991</v>
      </c>
      <c r="G432" s="10">
        <v>6379.3</v>
      </c>
      <c r="H432" s="130">
        <f t="shared" si="6"/>
        <v>1263.9797243399998</v>
      </c>
      <c r="I432" s="132"/>
      <c r="J432" s="132"/>
    </row>
    <row r="433" spans="1:10" ht="33" customHeight="1">
      <c r="A433" s="10">
        <v>401</v>
      </c>
      <c r="B433" s="25" t="s">
        <v>233</v>
      </c>
      <c r="C433" s="25" t="s">
        <v>751</v>
      </c>
      <c r="D433" s="10" t="s">
        <v>83</v>
      </c>
      <c r="E433" s="10" t="s">
        <v>347</v>
      </c>
      <c r="F433" s="27">
        <v>9432.6845099999991</v>
      </c>
      <c r="G433" s="10">
        <v>6379.3</v>
      </c>
      <c r="H433" s="130">
        <f t="shared" si="6"/>
        <v>132.05758313999999</v>
      </c>
      <c r="I433" s="132"/>
      <c r="J433" s="132"/>
    </row>
    <row r="434" spans="1:10" ht="23.85" customHeight="1">
      <c r="A434" s="10">
        <v>402</v>
      </c>
      <c r="B434" s="25" t="s">
        <v>753</v>
      </c>
      <c r="C434" s="25" t="s">
        <v>754</v>
      </c>
      <c r="D434" s="10" t="s">
        <v>228</v>
      </c>
      <c r="E434" s="10" t="s">
        <v>95</v>
      </c>
      <c r="F434" s="27">
        <v>16.350000000000001</v>
      </c>
      <c r="G434" s="10">
        <v>10</v>
      </c>
      <c r="H434" s="130">
        <f t="shared" si="6"/>
        <v>261.60000000000002</v>
      </c>
      <c r="I434" s="132"/>
      <c r="J434" s="132"/>
    </row>
    <row r="435" spans="1:10" ht="62.1" customHeight="1">
      <c r="A435" s="10">
        <v>403</v>
      </c>
      <c r="B435" s="25" t="s">
        <v>105</v>
      </c>
      <c r="C435" s="25" t="s">
        <v>808</v>
      </c>
      <c r="D435" s="10" t="s">
        <v>46</v>
      </c>
      <c r="E435" s="10">
        <v>7.32</v>
      </c>
      <c r="F435" s="27">
        <v>708.5</v>
      </c>
      <c r="G435" s="131"/>
      <c r="H435" s="130">
        <f t="shared" si="6"/>
        <v>5186.22</v>
      </c>
      <c r="I435" s="132"/>
      <c r="J435" s="132"/>
    </row>
    <row r="436" spans="1:10" ht="62.25" customHeight="1">
      <c r="A436" s="10">
        <v>404</v>
      </c>
      <c r="B436" s="25" t="s">
        <v>765</v>
      </c>
      <c r="C436" s="25" t="s">
        <v>766</v>
      </c>
      <c r="D436" s="10" t="s">
        <v>46</v>
      </c>
      <c r="E436" s="10" t="s">
        <v>809</v>
      </c>
      <c r="F436" s="27">
        <v>63.532938999999999</v>
      </c>
      <c r="G436" s="10">
        <v>39.57</v>
      </c>
      <c r="H436" s="130">
        <f t="shared" si="6"/>
        <v>545.11261662000004</v>
      </c>
      <c r="I436" s="132"/>
      <c r="J436" s="132"/>
    </row>
    <row r="437" spans="1:10" ht="39.950000000000003" customHeight="1">
      <c r="A437" s="10">
        <v>405</v>
      </c>
      <c r="B437" s="25" t="s">
        <v>768</v>
      </c>
      <c r="C437" s="25" t="s">
        <v>769</v>
      </c>
      <c r="D437" s="10" t="s">
        <v>46</v>
      </c>
      <c r="E437" s="10" t="s">
        <v>809</v>
      </c>
      <c r="F437" s="27">
        <v>47.168005999999998</v>
      </c>
      <c r="G437" s="10">
        <v>38.78</v>
      </c>
      <c r="H437" s="130">
        <f t="shared" si="6"/>
        <v>404.70149148000002</v>
      </c>
      <c r="I437" s="132"/>
      <c r="J437" s="132"/>
    </row>
    <row r="438" spans="1:10" ht="30" customHeight="1">
      <c r="A438" s="10">
        <v>406</v>
      </c>
      <c r="B438" s="25" t="s">
        <v>770</v>
      </c>
      <c r="C438" s="25" t="s">
        <v>771</v>
      </c>
      <c r="D438" s="10" t="s">
        <v>46</v>
      </c>
      <c r="E438" s="10" t="s">
        <v>809</v>
      </c>
      <c r="F438" s="27">
        <v>14.319330000000001</v>
      </c>
      <c r="G438" s="131">
        <v>7.9</v>
      </c>
      <c r="H438" s="130">
        <f t="shared" si="6"/>
        <v>122.85985140000001</v>
      </c>
      <c r="I438" s="132"/>
      <c r="J438" s="132"/>
    </row>
    <row r="439" spans="1:10" ht="23.85" customHeight="1">
      <c r="A439" s="10">
        <v>407</v>
      </c>
      <c r="B439" s="25" t="s">
        <v>810</v>
      </c>
      <c r="C439" s="25" t="s">
        <v>773</v>
      </c>
      <c r="D439" s="10" t="s">
        <v>46</v>
      </c>
      <c r="E439" s="10" t="s">
        <v>809</v>
      </c>
      <c r="F439" s="27">
        <v>64.083061999999998</v>
      </c>
      <c r="G439" s="10">
        <v>40.06</v>
      </c>
      <c r="H439" s="130">
        <f t="shared" si="6"/>
        <v>549.83267195999997</v>
      </c>
      <c r="I439" s="132"/>
      <c r="J439" s="132"/>
    </row>
    <row r="440" spans="1:10" ht="39.950000000000003" customHeight="1">
      <c r="A440" s="10">
        <v>408</v>
      </c>
      <c r="B440" s="25" t="s">
        <v>811</v>
      </c>
      <c r="C440" s="25" t="s">
        <v>775</v>
      </c>
      <c r="D440" s="10" t="s">
        <v>46</v>
      </c>
      <c r="E440" s="10" t="s">
        <v>809</v>
      </c>
      <c r="F440" s="27">
        <v>224.04415900000001</v>
      </c>
      <c r="G440" s="131">
        <v>176.17</v>
      </c>
      <c r="H440" s="130">
        <f t="shared" si="6"/>
        <v>1922.29888422</v>
      </c>
      <c r="I440" s="132"/>
      <c r="J440" s="132"/>
    </row>
    <row r="441" spans="1:10" ht="33" customHeight="1">
      <c r="A441" s="10">
        <v>409</v>
      </c>
      <c r="B441" s="25" t="s">
        <v>776</v>
      </c>
      <c r="C441" s="25" t="s">
        <v>777</v>
      </c>
      <c r="D441" s="10" t="s">
        <v>46</v>
      </c>
      <c r="E441" s="10" t="s">
        <v>809</v>
      </c>
      <c r="F441" s="27">
        <v>14.919266</v>
      </c>
      <c r="G441" s="10">
        <v>10.58</v>
      </c>
      <c r="H441" s="130">
        <f t="shared" si="6"/>
        <v>128.00730228</v>
      </c>
      <c r="I441" s="132"/>
      <c r="J441" s="132"/>
    </row>
    <row r="442" spans="1:10" ht="51.4" customHeight="1">
      <c r="A442" s="10">
        <v>410</v>
      </c>
      <c r="B442" s="25" t="s">
        <v>812</v>
      </c>
      <c r="C442" s="25" t="s">
        <v>779</v>
      </c>
      <c r="D442" s="10" t="s">
        <v>46</v>
      </c>
      <c r="E442" s="10" t="s">
        <v>809</v>
      </c>
      <c r="F442" s="27">
        <v>111.999898</v>
      </c>
      <c r="G442" s="131">
        <v>82.74</v>
      </c>
      <c r="H442" s="130">
        <f t="shared" si="6"/>
        <v>960.95912484000007</v>
      </c>
      <c r="I442" s="132"/>
      <c r="J442" s="132"/>
    </row>
    <row r="443" spans="1:10" ht="51.4" customHeight="1">
      <c r="A443" s="10">
        <v>411</v>
      </c>
      <c r="B443" s="25" t="s">
        <v>780</v>
      </c>
      <c r="C443" s="25" t="s">
        <v>781</v>
      </c>
      <c r="D443" s="10" t="s">
        <v>83</v>
      </c>
      <c r="E443" s="10" t="s">
        <v>813</v>
      </c>
      <c r="F443" s="27">
        <v>6260.6872819999999</v>
      </c>
      <c r="G443" s="10">
        <v>4472.66</v>
      </c>
      <c r="H443" s="130">
        <f t="shared" si="6"/>
        <v>820.15003394200005</v>
      </c>
      <c r="I443" s="132"/>
      <c r="J443" s="132"/>
    </row>
    <row r="444" spans="1:10" ht="23.85" customHeight="1">
      <c r="A444" s="10">
        <v>412</v>
      </c>
      <c r="B444" s="25" t="s">
        <v>783</v>
      </c>
      <c r="C444" s="25" t="s">
        <v>784</v>
      </c>
      <c r="D444" s="10" t="s">
        <v>46</v>
      </c>
      <c r="E444" s="10" t="s">
        <v>814</v>
      </c>
      <c r="F444" s="27">
        <v>593.47230000000002</v>
      </c>
      <c r="G444" s="10">
        <v>400</v>
      </c>
      <c r="H444" s="130">
        <f t="shared" si="6"/>
        <v>35501.512986000002</v>
      </c>
      <c r="I444" s="132"/>
      <c r="J444" s="132"/>
    </row>
    <row r="445" spans="1:10" ht="22.7" customHeight="1">
      <c r="A445" s="10"/>
      <c r="B445" s="155" t="s">
        <v>815</v>
      </c>
      <c r="C445" s="155"/>
      <c r="D445" s="10"/>
      <c r="E445" s="10"/>
      <c r="F445" s="27"/>
      <c r="G445" s="131"/>
      <c r="H445" s="130"/>
      <c r="I445" s="10"/>
      <c r="J445" s="132"/>
    </row>
    <row r="446" spans="1:10" ht="57" customHeight="1">
      <c r="A446" s="10">
        <v>413</v>
      </c>
      <c r="B446" s="25" t="s">
        <v>35</v>
      </c>
      <c r="C446" s="25" t="s">
        <v>248</v>
      </c>
      <c r="D446" s="10" t="s">
        <v>37</v>
      </c>
      <c r="E446" s="10" t="s">
        <v>816</v>
      </c>
      <c r="F446" s="27">
        <v>16.350000000000001</v>
      </c>
      <c r="G446" s="10"/>
      <c r="H446" s="130">
        <f t="shared" si="6"/>
        <v>39.076500000000003</v>
      </c>
      <c r="I446" s="132"/>
      <c r="J446" s="132"/>
    </row>
    <row r="447" spans="1:10" ht="75.2" customHeight="1">
      <c r="A447" s="10">
        <v>414</v>
      </c>
      <c r="B447" s="25" t="s">
        <v>40</v>
      </c>
      <c r="C447" s="25" t="s">
        <v>41</v>
      </c>
      <c r="D447" s="10" t="s">
        <v>37</v>
      </c>
      <c r="E447" s="10" t="s">
        <v>413</v>
      </c>
      <c r="F447" s="27">
        <v>16.350000000000001</v>
      </c>
      <c r="G447" s="10"/>
      <c r="H447" s="130">
        <f t="shared" si="6"/>
        <v>16.023</v>
      </c>
      <c r="I447" s="132"/>
      <c r="J447" s="132"/>
    </row>
    <row r="448" spans="1:10" ht="23.85" customHeight="1">
      <c r="A448" s="10">
        <v>415</v>
      </c>
      <c r="B448" s="25" t="s">
        <v>44</v>
      </c>
      <c r="C448" s="25" t="s">
        <v>45</v>
      </c>
      <c r="D448" s="10" t="s">
        <v>46</v>
      </c>
      <c r="E448" s="10" t="s">
        <v>817</v>
      </c>
      <c r="F448" s="27">
        <v>5.45</v>
      </c>
      <c r="G448" s="10"/>
      <c r="H448" s="130">
        <f t="shared" si="6"/>
        <v>13.734</v>
      </c>
      <c r="I448" s="132"/>
      <c r="J448" s="132"/>
    </row>
    <row r="449" spans="1:10" ht="33" customHeight="1">
      <c r="A449" s="10">
        <v>416</v>
      </c>
      <c r="B449" s="25" t="s">
        <v>49</v>
      </c>
      <c r="C449" s="25" t="s">
        <v>50</v>
      </c>
      <c r="D449" s="10" t="s">
        <v>37</v>
      </c>
      <c r="E449" s="10" t="s">
        <v>818</v>
      </c>
      <c r="F449" s="27">
        <v>267.05</v>
      </c>
      <c r="G449" s="129">
        <v>145</v>
      </c>
      <c r="H449" s="130">
        <f t="shared" si="6"/>
        <v>101.479</v>
      </c>
      <c r="I449" s="132"/>
      <c r="J449" s="132"/>
    </row>
    <row r="450" spans="1:10" ht="52.35" customHeight="1">
      <c r="A450" s="10">
        <v>417</v>
      </c>
      <c r="B450" s="25" t="s">
        <v>57</v>
      </c>
      <c r="C450" s="25" t="s">
        <v>58</v>
      </c>
      <c r="D450" s="10" t="s">
        <v>37</v>
      </c>
      <c r="E450" s="10" t="s">
        <v>819</v>
      </c>
      <c r="F450" s="27">
        <v>704.54875000000004</v>
      </c>
      <c r="G450" s="131">
        <v>262.5</v>
      </c>
      <c r="H450" s="130">
        <f t="shared" si="6"/>
        <v>620.00290000000007</v>
      </c>
      <c r="I450" s="132"/>
      <c r="J450" s="132"/>
    </row>
    <row r="451" spans="1:10" ht="51.4" customHeight="1">
      <c r="A451" s="10">
        <v>418</v>
      </c>
      <c r="B451" s="25" t="s">
        <v>61</v>
      </c>
      <c r="C451" s="25" t="s">
        <v>121</v>
      </c>
      <c r="D451" s="10" t="s">
        <v>37</v>
      </c>
      <c r="E451" s="10" t="s">
        <v>820</v>
      </c>
      <c r="F451" s="27">
        <v>704.54875000000004</v>
      </c>
      <c r="G451" s="10">
        <v>262.5</v>
      </c>
      <c r="H451" s="130">
        <f t="shared" si="6"/>
        <v>1965.6910125000002</v>
      </c>
      <c r="I451" s="132"/>
      <c r="J451" s="132"/>
    </row>
    <row r="452" spans="1:10" ht="51.4" customHeight="1">
      <c r="A452" s="10">
        <v>419</v>
      </c>
      <c r="B452" s="25" t="s">
        <v>53</v>
      </c>
      <c r="C452" s="25" t="s">
        <v>54</v>
      </c>
      <c r="D452" s="10" t="s">
        <v>37</v>
      </c>
      <c r="E452" s="10" t="s">
        <v>821</v>
      </c>
      <c r="F452" s="27">
        <v>681.25</v>
      </c>
      <c r="G452" s="129">
        <v>475</v>
      </c>
      <c r="H452" s="130">
        <f t="shared" si="6"/>
        <v>170.3125</v>
      </c>
      <c r="I452" s="132"/>
      <c r="J452" s="132"/>
    </row>
    <row r="453" spans="1:10" ht="51.4" customHeight="1">
      <c r="A453" s="10">
        <v>420</v>
      </c>
      <c r="B453" s="25" t="s">
        <v>69</v>
      </c>
      <c r="C453" s="25" t="s">
        <v>822</v>
      </c>
      <c r="D453" s="10" t="s">
        <v>37</v>
      </c>
      <c r="E453" s="10" t="s">
        <v>823</v>
      </c>
      <c r="F453" s="27">
        <v>928.59280000000001</v>
      </c>
      <c r="G453" s="27">
        <v>485</v>
      </c>
      <c r="H453" s="130">
        <f t="shared" si="6"/>
        <v>631.44310400000006</v>
      </c>
      <c r="I453" s="132"/>
      <c r="J453" s="132"/>
    </row>
    <row r="454" spans="1:10" ht="51.4" customHeight="1">
      <c r="A454" s="10">
        <v>421</v>
      </c>
      <c r="B454" s="25" t="s">
        <v>77</v>
      </c>
      <c r="C454" s="25" t="s">
        <v>824</v>
      </c>
      <c r="D454" s="10" t="s">
        <v>37</v>
      </c>
      <c r="E454" s="10" t="s">
        <v>825</v>
      </c>
      <c r="F454" s="27">
        <v>1039.5329999999999</v>
      </c>
      <c r="G454" s="27">
        <v>485</v>
      </c>
      <c r="H454" s="130">
        <f t="shared" si="6"/>
        <v>239.09259</v>
      </c>
      <c r="I454" s="132"/>
      <c r="J454" s="132"/>
    </row>
    <row r="455" spans="1:10" ht="51.4" customHeight="1">
      <c r="A455" s="10">
        <v>422</v>
      </c>
      <c r="B455" s="25" t="s">
        <v>73</v>
      </c>
      <c r="C455" s="25" t="s">
        <v>332</v>
      </c>
      <c r="D455" s="10" t="s">
        <v>37</v>
      </c>
      <c r="E455" s="10" t="s">
        <v>826</v>
      </c>
      <c r="F455" s="27">
        <v>809.72829999999999</v>
      </c>
      <c r="G455" s="27">
        <v>485</v>
      </c>
      <c r="H455" s="130">
        <f t="shared" si="6"/>
        <v>210.529358</v>
      </c>
      <c r="I455" s="132"/>
      <c r="J455" s="132"/>
    </row>
    <row r="456" spans="1:10" ht="51.4" customHeight="1">
      <c r="A456" s="10">
        <v>423</v>
      </c>
      <c r="B456" s="25" t="s">
        <v>81</v>
      </c>
      <c r="C456" s="25" t="s">
        <v>86</v>
      </c>
      <c r="D456" s="10" t="s">
        <v>83</v>
      </c>
      <c r="E456" s="10" t="s">
        <v>827</v>
      </c>
      <c r="F456" s="27">
        <v>5144.7577080000001</v>
      </c>
      <c r="G456" s="10">
        <v>3826.04</v>
      </c>
      <c r="H456" s="130">
        <f t="shared" si="6"/>
        <v>493.89673996800002</v>
      </c>
      <c r="I456" s="132"/>
      <c r="J456" s="132"/>
    </row>
    <row r="457" spans="1:10" ht="42.2" customHeight="1">
      <c r="A457" s="10">
        <v>424</v>
      </c>
      <c r="B457" s="25" t="s">
        <v>828</v>
      </c>
      <c r="C457" s="25" t="s">
        <v>829</v>
      </c>
      <c r="D457" s="10" t="s">
        <v>83</v>
      </c>
      <c r="E457" s="10" t="s">
        <v>830</v>
      </c>
      <c r="F457" s="27">
        <v>5228.9635870000002</v>
      </c>
      <c r="G457" s="10">
        <v>3663.81</v>
      </c>
      <c r="H457" s="130">
        <f t="shared" si="6"/>
        <v>203.92957989300001</v>
      </c>
      <c r="I457" s="132"/>
      <c r="J457" s="132"/>
    </row>
    <row r="458" spans="1:10" ht="51.95" customHeight="1">
      <c r="A458" s="10">
        <v>425</v>
      </c>
      <c r="B458" s="25" t="s">
        <v>831</v>
      </c>
      <c r="C458" s="25" t="s">
        <v>832</v>
      </c>
      <c r="D458" s="10" t="s">
        <v>83</v>
      </c>
      <c r="E458" s="10" t="s">
        <v>125</v>
      </c>
      <c r="F458" s="27">
        <v>9432.6845099999991</v>
      </c>
      <c r="G458" s="10">
        <v>6379.3</v>
      </c>
      <c r="H458" s="130">
        <f t="shared" ref="H458:H465" si="7">E458*F458</f>
        <v>179.22100568999997</v>
      </c>
      <c r="I458" s="132"/>
      <c r="J458" s="132"/>
    </row>
    <row r="459" spans="1:10" ht="50.1" customHeight="1">
      <c r="A459" s="10">
        <v>426</v>
      </c>
      <c r="B459" s="25" t="s">
        <v>230</v>
      </c>
      <c r="C459" s="25" t="s">
        <v>231</v>
      </c>
      <c r="D459" s="10" t="s">
        <v>83</v>
      </c>
      <c r="E459" s="10" t="s">
        <v>833</v>
      </c>
      <c r="F459" s="27">
        <v>9185.3781159999999</v>
      </c>
      <c r="G459" s="10">
        <v>4666.08</v>
      </c>
      <c r="H459" s="130">
        <f t="shared" si="7"/>
        <v>1690.109573344</v>
      </c>
      <c r="I459" s="132"/>
      <c r="J459" s="132"/>
    </row>
    <row r="460" spans="1:10" ht="42.2" customHeight="1">
      <c r="A460" s="10">
        <v>427</v>
      </c>
      <c r="B460" s="25" t="s">
        <v>202</v>
      </c>
      <c r="C460" s="25" t="s">
        <v>834</v>
      </c>
      <c r="D460" s="10" t="s">
        <v>46</v>
      </c>
      <c r="E460" s="10" t="s">
        <v>835</v>
      </c>
      <c r="F460" s="27">
        <v>131.43928500000001</v>
      </c>
      <c r="G460" s="10">
        <v>65.55</v>
      </c>
      <c r="H460" s="130">
        <f t="shared" si="7"/>
        <v>2099.0853814500001</v>
      </c>
      <c r="I460" s="132"/>
      <c r="J460" s="132"/>
    </row>
    <row r="461" spans="1:10" ht="53.25" customHeight="1">
      <c r="A461" s="10">
        <v>428</v>
      </c>
      <c r="B461" s="25" t="s">
        <v>836</v>
      </c>
      <c r="C461" s="25" t="s">
        <v>837</v>
      </c>
      <c r="D461" s="10" t="s">
        <v>46</v>
      </c>
      <c r="E461" s="10" t="s">
        <v>838</v>
      </c>
      <c r="F461" s="27">
        <v>254.1335</v>
      </c>
      <c r="G461" s="27">
        <v>105</v>
      </c>
      <c r="H461" s="130">
        <f t="shared" si="7"/>
        <v>8488.0589</v>
      </c>
      <c r="I461" s="132"/>
      <c r="J461" s="132"/>
    </row>
    <row r="462" spans="1:10" ht="75.2" customHeight="1">
      <c r="A462" s="10">
        <v>429</v>
      </c>
      <c r="B462" s="25" t="s">
        <v>158</v>
      </c>
      <c r="C462" s="25" t="s">
        <v>839</v>
      </c>
      <c r="D462" s="10" t="s">
        <v>160</v>
      </c>
      <c r="E462" s="10" t="s">
        <v>48</v>
      </c>
      <c r="F462" s="27">
        <v>501.4</v>
      </c>
      <c r="G462" s="10">
        <v>435</v>
      </c>
      <c r="H462" s="130">
        <f t="shared" si="7"/>
        <v>2005.6</v>
      </c>
      <c r="I462" s="132"/>
      <c r="J462" s="132"/>
    </row>
    <row r="463" spans="1:10" ht="33" customHeight="1">
      <c r="A463" s="10">
        <v>430</v>
      </c>
      <c r="B463" s="25" t="s">
        <v>108</v>
      </c>
      <c r="C463" s="25" t="s">
        <v>109</v>
      </c>
      <c r="D463" s="10" t="s">
        <v>46</v>
      </c>
      <c r="E463" s="10" t="s">
        <v>840</v>
      </c>
      <c r="F463" s="27">
        <v>13.703044</v>
      </c>
      <c r="G463" s="10">
        <v>5.72</v>
      </c>
      <c r="H463" s="130">
        <f t="shared" si="7"/>
        <v>214.58966904000002</v>
      </c>
      <c r="I463" s="132"/>
      <c r="J463" s="132"/>
    </row>
    <row r="464" spans="1:10" ht="65.099999999999994" customHeight="1">
      <c r="A464" s="10">
        <v>431</v>
      </c>
      <c r="B464" s="25" t="s">
        <v>841</v>
      </c>
      <c r="C464" s="25" t="s">
        <v>842</v>
      </c>
      <c r="D464" s="10" t="s">
        <v>46</v>
      </c>
      <c r="E464" s="10">
        <v>3.24</v>
      </c>
      <c r="F464" s="27">
        <v>3675.8596967901199</v>
      </c>
      <c r="G464" s="27">
        <v>3157.6197530864201</v>
      </c>
      <c r="H464" s="130">
        <f t="shared" si="7"/>
        <v>11909.785417599989</v>
      </c>
      <c r="I464" s="132"/>
      <c r="J464" s="132"/>
    </row>
    <row r="465" spans="1:10" ht="48.95" customHeight="1">
      <c r="A465" s="10">
        <v>432</v>
      </c>
      <c r="B465" s="25" t="s">
        <v>843</v>
      </c>
      <c r="C465" s="25" t="s">
        <v>844</v>
      </c>
      <c r="D465" s="10" t="s">
        <v>46</v>
      </c>
      <c r="E465" s="131">
        <v>3.4</v>
      </c>
      <c r="F465" s="27">
        <v>131.43928500000001</v>
      </c>
      <c r="G465" s="10">
        <v>65.55</v>
      </c>
      <c r="H465" s="130">
        <f t="shared" si="7"/>
        <v>446.89356900000001</v>
      </c>
      <c r="I465" s="132"/>
      <c r="J465" s="132"/>
    </row>
    <row r="466" spans="1:10" ht="19.899999999999999" customHeight="1">
      <c r="A466" s="156" t="s">
        <v>845</v>
      </c>
      <c r="B466" s="156"/>
      <c r="C466" s="156"/>
      <c r="D466" s="156"/>
      <c r="E466" s="156"/>
      <c r="F466" s="156"/>
      <c r="G466" s="156"/>
      <c r="H466" s="135">
        <f>SUM(H6:H465)</f>
        <v>2532985.1007481655</v>
      </c>
      <c r="I466" s="132"/>
      <c r="J466" s="132"/>
    </row>
  </sheetData>
  <autoFilter ref="A3:J466"/>
  <mergeCells count="41">
    <mergeCell ref="A1:J1"/>
    <mergeCell ref="F2:J2"/>
    <mergeCell ref="F3:G3"/>
    <mergeCell ref="B5:C5"/>
    <mergeCell ref="B26:C26"/>
    <mergeCell ref="H3:H4"/>
    <mergeCell ref="I3:I4"/>
    <mergeCell ref="J3:J4"/>
    <mergeCell ref="B47:C47"/>
    <mergeCell ref="B84:C84"/>
    <mergeCell ref="B122:C122"/>
    <mergeCell ref="B140:C140"/>
    <mergeCell ref="B150:C150"/>
    <mergeCell ref="B175:C175"/>
    <mergeCell ref="B194:C194"/>
    <mergeCell ref="B216:C216"/>
    <mergeCell ref="B232:C232"/>
    <mergeCell ref="B269:C269"/>
    <mergeCell ref="B337:C337"/>
    <mergeCell ref="B346:C346"/>
    <mergeCell ref="B270:C270"/>
    <mergeCell ref="B278:C278"/>
    <mergeCell ref="B284:C284"/>
    <mergeCell ref="B290:C290"/>
    <mergeCell ref="B299:C299"/>
    <mergeCell ref="B420:C420"/>
    <mergeCell ref="B445:C445"/>
    <mergeCell ref="A466:G466"/>
    <mergeCell ref="A2:A4"/>
    <mergeCell ref="B2:B4"/>
    <mergeCell ref="C2:C4"/>
    <mergeCell ref="D2:D4"/>
    <mergeCell ref="E2:E4"/>
    <mergeCell ref="B352:C352"/>
    <mergeCell ref="B358:C358"/>
    <mergeCell ref="B363:C363"/>
    <mergeCell ref="B380:C380"/>
    <mergeCell ref="B419:C419"/>
    <mergeCell ref="B307:C307"/>
    <mergeCell ref="B316:C316"/>
    <mergeCell ref="B328:C328"/>
  </mergeCells>
  <phoneticPr fontId="35" type="noConversion"/>
  <hyperlinks>
    <hyperlink ref="C169" r:id="rId1"/>
  </hyperlinks>
  <pageMargins left="0.78740157480314998" right="0.196850393700787" top="0.78740157480314998" bottom="0.39370078740157499" header="0" footer="0"/>
  <pageSetup paperSize="9" fitToHeight="0"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EZ96"/>
  <sheetViews>
    <sheetView topLeftCell="A4" zoomScale="85" zoomScaleNormal="85" workbookViewId="0">
      <selection sqref="A1:K1"/>
    </sheetView>
  </sheetViews>
  <sheetFormatPr defaultColWidth="10.28515625" defaultRowHeight="13.5"/>
  <cols>
    <col min="1" max="1" width="4.5703125" style="56" customWidth="1"/>
    <col min="2" max="2" width="19" style="56" customWidth="1"/>
    <col min="3" max="3" width="21" style="59" customWidth="1"/>
    <col min="4" max="4" width="10.42578125" style="56" customWidth="1"/>
    <col min="5" max="5" width="9.85546875" style="56" customWidth="1"/>
    <col min="6" max="6" width="12.140625" style="56" customWidth="1"/>
    <col min="7" max="7" width="6.85546875" style="56" customWidth="1"/>
    <col min="8" max="8" width="7.5703125" style="56" customWidth="1"/>
    <col min="9" max="9" width="9.42578125" style="56" customWidth="1"/>
    <col min="10" max="10" width="15" style="56" customWidth="1"/>
    <col min="11" max="11" width="62.28515625" style="59" customWidth="1"/>
    <col min="13" max="16380" width="10.28515625" style="56"/>
  </cols>
  <sheetData>
    <row r="1" spans="1:11" s="56" customFormat="1" ht="18.75">
      <c r="A1" s="210" t="s">
        <v>846</v>
      </c>
      <c r="B1" s="210"/>
      <c r="C1" s="211"/>
      <c r="D1" s="210"/>
      <c r="E1" s="210"/>
      <c r="F1" s="210"/>
      <c r="G1" s="210"/>
      <c r="H1" s="210"/>
      <c r="I1" s="210"/>
      <c r="J1" s="210"/>
      <c r="K1" s="211"/>
    </row>
    <row r="2" spans="1:11" s="56" customFormat="1">
      <c r="A2" s="190" t="s">
        <v>11</v>
      </c>
      <c r="B2" s="190" t="s">
        <v>847</v>
      </c>
      <c r="C2" s="185" t="s">
        <v>848</v>
      </c>
      <c r="D2" s="212"/>
      <c r="E2" s="212"/>
      <c r="F2" s="62"/>
      <c r="G2" s="198" t="s">
        <v>849</v>
      </c>
      <c r="H2" s="198" t="s">
        <v>850</v>
      </c>
      <c r="I2" s="181" t="s">
        <v>851</v>
      </c>
      <c r="J2" s="181" t="s">
        <v>21</v>
      </c>
      <c r="K2" s="183" t="s">
        <v>30</v>
      </c>
    </row>
    <row r="3" spans="1:11" s="56" customFormat="1" ht="13.5" customHeight="1">
      <c r="A3" s="190"/>
      <c r="B3" s="190"/>
      <c r="C3" s="61" t="s">
        <v>852</v>
      </c>
      <c r="D3" s="63" t="s">
        <v>853</v>
      </c>
      <c r="E3" s="63" t="s">
        <v>854</v>
      </c>
      <c r="F3" s="62" t="s">
        <v>855</v>
      </c>
      <c r="G3" s="198"/>
      <c r="H3" s="198"/>
      <c r="I3" s="182"/>
      <c r="J3" s="182"/>
      <c r="K3" s="183"/>
    </row>
    <row r="4" spans="1:11" s="56" customFormat="1" ht="18.75">
      <c r="A4" s="64" t="s">
        <v>856</v>
      </c>
      <c r="B4" s="213" t="s">
        <v>857</v>
      </c>
      <c r="C4" s="214"/>
      <c r="D4" s="213"/>
      <c r="E4" s="213"/>
      <c r="F4" s="213"/>
      <c r="G4" s="213"/>
      <c r="H4" s="213"/>
      <c r="I4" s="213"/>
      <c r="J4" s="213"/>
      <c r="K4" s="214"/>
    </row>
    <row r="5" spans="1:11" s="56" customFormat="1" ht="20.100000000000001" customHeight="1">
      <c r="A5" s="65">
        <v>1</v>
      </c>
      <c r="B5" s="66" t="s">
        <v>858</v>
      </c>
      <c r="C5" s="67"/>
      <c r="D5" s="68">
        <v>2.5</v>
      </c>
      <c r="E5" s="68">
        <v>3</v>
      </c>
      <c r="F5" s="68"/>
      <c r="G5" s="65">
        <f>VLOOKUP(B5,[1]Sheet1!K:L,2,0)</f>
        <v>2</v>
      </c>
      <c r="H5" s="65" t="s">
        <v>859</v>
      </c>
      <c r="I5" s="101">
        <v>53080</v>
      </c>
      <c r="J5" s="101">
        <f>G5*I5</f>
        <v>106160</v>
      </c>
      <c r="K5" s="102" t="s">
        <v>860</v>
      </c>
    </row>
    <row r="6" spans="1:11" s="56" customFormat="1" ht="20.100000000000001" customHeight="1">
      <c r="A6" s="65">
        <v>2</v>
      </c>
      <c r="B6" s="66" t="s">
        <v>861</v>
      </c>
      <c r="C6" s="67"/>
      <c r="D6" s="68">
        <v>2</v>
      </c>
      <c r="E6" s="68">
        <v>2.5</v>
      </c>
      <c r="F6" s="68"/>
      <c r="G6" s="65">
        <f>VLOOKUP(B6,[1]Sheet1!K:L,2,0)</f>
        <v>1</v>
      </c>
      <c r="H6" s="65" t="s">
        <v>859</v>
      </c>
      <c r="I6" s="101">
        <v>26540</v>
      </c>
      <c r="J6" s="101">
        <f t="shared" ref="J6:J37" si="0">G6*I6</f>
        <v>26540</v>
      </c>
      <c r="K6" s="102" t="s">
        <v>860</v>
      </c>
    </row>
    <row r="7" spans="1:11" s="56" customFormat="1" ht="20.100000000000001" customHeight="1">
      <c r="A7" s="65">
        <v>3</v>
      </c>
      <c r="B7" s="66" t="s">
        <v>862</v>
      </c>
      <c r="C7" s="69"/>
      <c r="D7" s="70" t="s">
        <v>48</v>
      </c>
      <c r="E7" s="70" t="s">
        <v>863</v>
      </c>
      <c r="F7" s="70"/>
      <c r="G7" s="65">
        <f>VLOOKUP(B7,[1]Sheet1!K:L,2,0)</f>
        <v>2</v>
      </c>
      <c r="H7" s="65" t="s">
        <v>859</v>
      </c>
      <c r="I7" s="101">
        <v>46445</v>
      </c>
      <c r="J7" s="101">
        <f t="shared" si="0"/>
        <v>92890</v>
      </c>
      <c r="K7" s="103" t="s">
        <v>860</v>
      </c>
    </row>
    <row r="8" spans="1:11" s="56" customFormat="1" ht="20.100000000000001" customHeight="1">
      <c r="A8" s="65">
        <v>4</v>
      </c>
      <c r="B8" s="66" t="s">
        <v>864</v>
      </c>
      <c r="C8" s="69" t="s">
        <v>101</v>
      </c>
      <c r="D8" s="70" t="s">
        <v>56</v>
      </c>
      <c r="E8" s="70" t="s">
        <v>865</v>
      </c>
      <c r="F8" s="70" t="s">
        <v>866</v>
      </c>
      <c r="G8" s="65">
        <f>VLOOKUP(B8,[1]Sheet1!K:L,2,0)</f>
        <v>2</v>
      </c>
      <c r="H8" s="65" t="s">
        <v>859</v>
      </c>
      <c r="I8" s="101">
        <v>7962</v>
      </c>
      <c r="J8" s="101">
        <f t="shared" si="0"/>
        <v>15924</v>
      </c>
      <c r="K8" s="103" t="s">
        <v>867</v>
      </c>
    </row>
    <row r="9" spans="1:11" s="56" customFormat="1" ht="20.100000000000001" customHeight="1">
      <c r="A9" s="65">
        <v>5</v>
      </c>
      <c r="B9" s="66" t="s">
        <v>868</v>
      </c>
      <c r="C9" s="69">
        <v>15</v>
      </c>
      <c r="D9" s="70" t="s">
        <v>869</v>
      </c>
      <c r="E9" s="70" t="s">
        <v>48</v>
      </c>
      <c r="F9" s="70" t="s">
        <v>866</v>
      </c>
      <c r="G9" s="65">
        <f>VLOOKUP(B9,[1]Sheet1!K:L,2,0)</f>
        <v>3</v>
      </c>
      <c r="H9" s="65" t="s">
        <v>859</v>
      </c>
      <c r="I9" s="101">
        <v>5308</v>
      </c>
      <c r="J9" s="101">
        <f t="shared" si="0"/>
        <v>15924</v>
      </c>
      <c r="K9" s="103" t="s">
        <v>867</v>
      </c>
    </row>
    <row r="10" spans="1:11" s="57" customFormat="1" ht="20.100000000000001" customHeight="1">
      <c r="A10" s="65">
        <v>6</v>
      </c>
      <c r="B10" s="66" t="s">
        <v>870</v>
      </c>
      <c r="C10" s="69" t="s">
        <v>80</v>
      </c>
      <c r="D10" s="70" t="s">
        <v>48</v>
      </c>
      <c r="E10" s="70" t="s">
        <v>871</v>
      </c>
      <c r="F10" s="70" t="s">
        <v>34</v>
      </c>
      <c r="G10" s="65">
        <f>VLOOKUP(B10,[1]Sheet1!K:L,2,0)</f>
        <v>4</v>
      </c>
      <c r="H10" s="65" t="s">
        <v>859</v>
      </c>
      <c r="I10" s="101">
        <v>2654</v>
      </c>
      <c r="J10" s="101">
        <f t="shared" si="0"/>
        <v>10616</v>
      </c>
      <c r="K10" s="103" t="s">
        <v>872</v>
      </c>
    </row>
    <row r="11" spans="1:11" s="56" customFormat="1" ht="20.100000000000001" customHeight="1">
      <c r="A11" s="65">
        <v>7</v>
      </c>
      <c r="B11" s="71" t="s">
        <v>873</v>
      </c>
      <c r="C11" s="72" t="s">
        <v>874</v>
      </c>
      <c r="D11" s="73">
        <v>3</v>
      </c>
      <c r="E11" s="73">
        <v>2.5</v>
      </c>
      <c r="F11" s="73">
        <v>0.3</v>
      </c>
      <c r="G11" s="65">
        <f>VLOOKUP(B11,[1]Sheet1!K:L,2,0)</f>
        <v>7</v>
      </c>
      <c r="H11" s="74" t="s">
        <v>859</v>
      </c>
      <c r="I11" s="104">
        <v>1327</v>
      </c>
      <c r="J11" s="101">
        <f t="shared" si="0"/>
        <v>9289</v>
      </c>
      <c r="K11" s="105" t="s">
        <v>872</v>
      </c>
    </row>
    <row r="12" spans="1:11" s="56" customFormat="1" ht="20.100000000000001" customHeight="1">
      <c r="A12" s="65">
        <v>8</v>
      </c>
      <c r="B12" s="66" t="s">
        <v>875</v>
      </c>
      <c r="C12" s="72" t="s">
        <v>874</v>
      </c>
      <c r="D12" s="68">
        <v>3.5</v>
      </c>
      <c r="E12" s="68">
        <v>3</v>
      </c>
      <c r="F12" s="68">
        <v>0.3</v>
      </c>
      <c r="G12" s="65">
        <f>VLOOKUP(B12,[1]Sheet1!K:L,2,0)</f>
        <v>9</v>
      </c>
      <c r="H12" s="65" t="s">
        <v>859</v>
      </c>
      <c r="I12" s="101">
        <v>1592.4</v>
      </c>
      <c r="J12" s="101">
        <f t="shared" si="0"/>
        <v>14331.6</v>
      </c>
      <c r="K12" s="103" t="s">
        <v>872</v>
      </c>
    </row>
    <row r="13" spans="1:11" s="56" customFormat="1" ht="20.100000000000001" customHeight="1">
      <c r="A13" s="65">
        <v>9</v>
      </c>
      <c r="B13" s="66" t="s">
        <v>876</v>
      </c>
      <c r="C13" s="69" t="s">
        <v>101</v>
      </c>
      <c r="D13" s="70" t="s">
        <v>60</v>
      </c>
      <c r="E13" s="70" t="s">
        <v>48</v>
      </c>
      <c r="F13" s="70" t="s">
        <v>866</v>
      </c>
      <c r="G13" s="65">
        <f>VLOOKUP(B13,[1]Sheet1!K:L,2,0)</f>
        <v>30</v>
      </c>
      <c r="H13" s="65" t="s">
        <v>859</v>
      </c>
      <c r="I13" s="101">
        <v>5042.6000000000004</v>
      </c>
      <c r="J13" s="101">
        <f t="shared" si="0"/>
        <v>151278</v>
      </c>
      <c r="K13" s="103" t="s">
        <v>877</v>
      </c>
    </row>
    <row r="14" spans="1:11" s="56" customFormat="1" ht="20.100000000000001" customHeight="1">
      <c r="A14" s="65">
        <v>10</v>
      </c>
      <c r="B14" s="66" t="s">
        <v>878</v>
      </c>
      <c r="C14" s="67">
        <v>15</v>
      </c>
      <c r="D14" s="70" t="s">
        <v>56</v>
      </c>
      <c r="E14" s="70" t="s">
        <v>879</v>
      </c>
      <c r="F14" s="70" t="s">
        <v>34</v>
      </c>
      <c r="G14" s="65">
        <f>VLOOKUP(B14,[1]Sheet1!K:L,2,0)</f>
        <v>9</v>
      </c>
      <c r="H14" s="65" t="s">
        <v>859</v>
      </c>
      <c r="I14" s="101">
        <v>2654</v>
      </c>
      <c r="J14" s="101">
        <f t="shared" si="0"/>
        <v>23886</v>
      </c>
      <c r="K14" s="103" t="s">
        <v>877</v>
      </c>
    </row>
    <row r="15" spans="1:11" s="56" customFormat="1" ht="20.100000000000001" customHeight="1">
      <c r="A15" s="65">
        <v>11</v>
      </c>
      <c r="B15" s="75" t="s">
        <v>880</v>
      </c>
      <c r="C15" s="76" t="s">
        <v>881</v>
      </c>
      <c r="D15" s="77" t="s">
        <v>56</v>
      </c>
      <c r="E15" s="77" t="s">
        <v>882</v>
      </c>
      <c r="F15" s="77" t="s">
        <v>882</v>
      </c>
      <c r="G15" s="78">
        <v>350</v>
      </c>
      <c r="H15" s="78" t="s">
        <v>859</v>
      </c>
      <c r="I15" s="106">
        <v>10.616</v>
      </c>
      <c r="J15" s="101">
        <f t="shared" si="0"/>
        <v>3715.6</v>
      </c>
      <c r="K15" s="107" t="s">
        <v>883</v>
      </c>
    </row>
    <row r="16" spans="1:11" s="56" customFormat="1" ht="20.100000000000001" customHeight="1">
      <c r="A16" s="65">
        <v>12</v>
      </c>
      <c r="B16" s="75" t="s">
        <v>884</v>
      </c>
      <c r="C16" s="76" t="s">
        <v>885</v>
      </c>
      <c r="D16" s="77" t="s">
        <v>52</v>
      </c>
      <c r="E16" s="77" t="s">
        <v>882</v>
      </c>
      <c r="F16" s="77" t="s">
        <v>882</v>
      </c>
      <c r="G16" s="78">
        <v>1080</v>
      </c>
      <c r="H16" s="78" t="s">
        <v>859</v>
      </c>
      <c r="I16" s="106">
        <v>7.9619999999999997</v>
      </c>
      <c r="J16" s="101">
        <f t="shared" si="0"/>
        <v>8598.9599999999991</v>
      </c>
      <c r="K16" s="107" t="s">
        <v>883</v>
      </c>
    </row>
    <row r="17" spans="1:11" s="56" customFormat="1" ht="18.75">
      <c r="A17" s="64" t="s">
        <v>886</v>
      </c>
      <c r="B17" s="79" t="s">
        <v>887</v>
      </c>
      <c r="C17" s="80"/>
      <c r="D17" s="79"/>
      <c r="E17" s="79"/>
      <c r="F17" s="79"/>
      <c r="G17" s="79"/>
      <c r="H17" s="79"/>
      <c r="I17" s="79"/>
      <c r="J17" s="101"/>
      <c r="K17" s="80"/>
    </row>
    <row r="18" spans="1:11" s="56" customFormat="1" ht="20.100000000000001" customHeight="1">
      <c r="A18" s="65">
        <v>13</v>
      </c>
      <c r="B18" s="66" t="s">
        <v>888</v>
      </c>
      <c r="C18" s="67">
        <v>25</v>
      </c>
      <c r="D18" s="70" t="s">
        <v>72</v>
      </c>
      <c r="E18" s="70" t="s">
        <v>865</v>
      </c>
      <c r="F18" s="70" t="s">
        <v>889</v>
      </c>
      <c r="G18" s="65">
        <f>VLOOKUP(B18,[1]Sheet1!K:L,2,0)</f>
        <v>6</v>
      </c>
      <c r="H18" s="65" t="s">
        <v>859</v>
      </c>
      <c r="I18" s="101">
        <v>11279.5</v>
      </c>
      <c r="J18" s="101">
        <f t="shared" si="0"/>
        <v>67677</v>
      </c>
      <c r="K18" s="103" t="s">
        <v>890</v>
      </c>
    </row>
    <row r="19" spans="1:11" s="56" customFormat="1" ht="38.1" customHeight="1">
      <c r="A19" s="65">
        <v>14</v>
      </c>
      <c r="B19" s="81" t="s">
        <v>891</v>
      </c>
      <c r="C19" s="69" t="s">
        <v>892</v>
      </c>
      <c r="D19" s="82" t="s">
        <v>72</v>
      </c>
      <c r="E19" s="82" t="s">
        <v>56</v>
      </c>
      <c r="F19" s="82" t="s">
        <v>893</v>
      </c>
      <c r="G19" s="65">
        <f>VLOOKUP(B19,[1]Sheet1!K:L,2,0)</f>
        <v>1</v>
      </c>
      <c r="H19" s="83" t="s">
        <v>859</v>
      </c>
      <c r="I19" s="108">
        <v>23886</v>
      </c>
      <c r="J19" s="101">
        <f t="shared" si="0"/>
        <v>23886</v>
      </c>
      <c r="K19" s="109" t="s">
        <v>894</v>
      </c>
    </row>
    <row r="20" spans="1:11" s="56" customFormat="1" ht="36" customHeight="1">
      <c r="A20" s="65">
        <v>15</v>
      </c>
      <c r="B20" s="81" t="s">
        <v>895</v>
      </c>
      <c r="C20" s="69" t="s">
        <v>896</v>
      </c>
      <c r="D20" s="82" t="s">
        <v>64</v>
      </c>
      <c r="E20" s="82" t="s">
        <v>869</v>
      </c>
      <c r="F20" s="82" t="s">
        <v>893</v>
      </c>
      <c r="G20" s="65">
        <f>VLOOKUP(B20,[1]Sheet1!K:L,2,0)</f>
        <v>4</v>
      </c>
      <c r="H20" s="83" t="s">
        <v>859</v>
      </c>
      <c r="I20" s="108">
        <v>21232</v>
      </c>
      <c r="J20" s="101">
        <f t="shared" si="0"/>
        <v>84928</v>
      </c>
      <c r="K20" s="109" t="s">
        <v>894</v>
      </c>
    </row>
    <row r="21" spans="1:11" s="56" customFormat="1" ht="20.100000000000001" customHeight="1">
      <c r="A21" s="65">
        <v>16</v>
      </c>
      <c r="B21" s="66" t="s">
        <v>897</v>
      </c>
      <c r="C21" s="69" t="s">
        <v>898</v>
      </c>
      <c r="D21" s="70" t="s">
        <v>76</v>
      </c>
      <c r="E21" s="70" t="s">
        <v>869</v>
      </c>
      <c r="F21" s="70" t="s">
        <v>899</v>
      </c>
      <c r="G21" s="65">
        <f>VLOOKUP(B21,[1]Sheet1!K:L,2,0)</f>
        <v>2</v>
      </c>
      <c r="H21" s="65" t="s">
        <v>859</v>
      </c>
      <c r="I21" s="101">
        <v>21232</v>
      </c>
      <c r="J21" s="101">
        <f t="shared" si="0"/>
        <v>42464</v>
      </c>
      <c r="K21" s="103" t="s">
        <v>900</v>
      </c>
    </row>
    <row r="22" spans="1:11" s="56" customFormat="1" ht="20.100000000000001" customHeight="1">
      <c r="A22" s="65">
        <v>17</v>
      </c>
      <c r="B22" s="66" t="s">
        <v>901</v>
      </c>
      <c r="C22" s="69" t="s">
        <v>902</v>
      </c>
      <c r="D22" s="70" t="s">
        <v>64</v>
      </c>
      <c r="E22" s="70" t="s">
        <v>52</v>
      </c>
      <c r="F22" s="70" t="s">
        <v>866</v>
      </c>
      <c r="G22" s="65">
        <f>VLOOKUP(B22,[1]Sheet1!K:L,2,0)</f>
        <v>1</v>
      </c>
      <c r="H22" s="65" t="s">
        <v>859</v>
      </c>
      <c r="I22" s="101">
        <v>11279.5</v>
      </c>
      <c r="J22" s="101">
        <f t="shared" si="0"/>
        <v>11279.5</v>
      </c>
      <c r="K22" s="103" t="s">
        <v>903</v>
      </c>
    </row>
    <row r="23" spans="1:11" s="58" customFormat="1" ht="39" customHeight="1">
      <c r="A23" s="84">
        <v>18</v>
      </c>
      <c r="B23" s="66" t="s">
        <v>904</v>
      </c>
      <c r="C23" s="69" t="s">
        <v>905</v>
      </c>
      <c r="D23" s="68">
        <v>6.5</v>
      </c>
      <c r="E23" s="68">
        <v>5</v>
      </c>
      <c r="F23" s="68">
        <v>0.8</v>
      </c>
      <c r="G23" s="65">
        <f>VLOOKUP(B23,[1]Sheet1!K:L,2,0)</f>
        <v>2</v>
      </c>
      <c r="H23" s="65" t="s">
        <v>859</v>
      </c>
      <c r="I23" s="101">
        <v>13270</v>
      </c>
      <c r="J23" s="101">
        <f t="shared" si="0"/>
        <v>26540</v>
      </c>
      <c r="K23" s="103" t="s">
        <v>906</v>
      </c>
    </row>
    <row r="24" spans="1:11" s="56" customFormat="1" ht="20.100000000000001" customHeight="1">
      <c r="A24" s="65">
        <v>19</v>
      </c>
      <c r="B24" s="66" t="s">
        <v>907</v>
      </c>
      <c r="C24" s="69" t="s">
        <v>107</v>
      </c>
      <c r="D24" s="70" t="s">
        <v>52</v>
      </c>
      <c r="E24" s="70" t="s">
        <v>48</v>
      </c>
      <c r="F24" s="70" t="s">
        <v>34</v>
      </c>
      <c r="G24" s="65">
        <f>VLOOKUP(B24,[1]Sheet1!K:L,2,0)</f>
        <v>1</v>
      </c>
      <c r="H24" s="65" t="s">
        <v>859</v>
      </c>
      <c r="I24" s="101">
        <v>10616</v>
      </c>
      <c r="J24" s="101">
        <f t="shared" si="0"/>
        <v>10616</v>
      </c>
      <c r="K24" s="103" t="s">
        <v>908</v>
      </c>
    </row>
    <row r="25" spans="1:11" s="56" customFormat="1" ht="33" customHeight="1">
      <c r="A25" s="65">
        <v>20</v>
      </c>
      <c r="B25" s="81" t="s">
        <v>909</v>
      </c>
      <c r="C25" s="69" t="s">
        <v>896</v>
      </c>
      <c r="D25" s="82" t="s">
        <v>910</v>
      </c>
      <c r="E25" s="82" t="s">
        <v>52</v>
      </c>
      <c r="F25" s="82" t="s">
        <v>893</v>
      </c>
      <c r="G25" s="65">
        <f>VLOOKUP(B25,[1]Sheet1!K:L,2,0)</f>
        <v>3</v>
      </c>
      <c r="H25" s="83" t="s">
        <v>859</v>
      </c>
      <c r="I25" s="108">
        <v>15924</v>
      </c>
      <c r="J25" s="101">
        <f t="shared" si="0"/>
        <v>47772</v>
      </c>
      <c r="K25" s="109" t="s">
        <v>894</v>
      </c>
    </row>
    <row r="26" spans="1:11" s="56" customFormat="1" ht="20.100000000000001" customHeight="1">
      <c r="A26" s="65">
        <v>21</v>
      </c>
      <c r="B26" s="81" t="s">
        <v>911</v>
      </c>
      <c r="C26" s="69" t="s">
        <v>902</v>
      </c>
      <c r="D26" s="82" t="s">
        <v>912</v>
      </c>
      <c r="E26" s="82" t="s">
        <v>865</v>
      </c>
      <c r="F26" s="82" t="s">
        <v>913</v>
      </c>
      <c r="G26" s="65">
        <f>VLOOKUP(B26,[1]Sheet1!K:L,2,0)</f>
        <v>1</v>
      </c>
      <c r="H26" s="83" t="s">
        <v>859</v>
      </c>
      <c r="I26" s="108">
        <v>8625.5</v>
      </c>
      <c r="J26" s="101">
        <f t="shared" si="0"/>
        <v>8625.5</v>
      </c>
      <c r="K26" s="109" t="s">
        <v>914</v>
      </c>
    </row>
    <row r="27" spans="1:11" s="56" customFormat="1" ht="20.100000000000001" customHeight="1">
      <c r="A27" s="65">
        <v>22</v>
      </c>
      <c r="B27" s="66" t="s">
        <v>915</v>
      </c>
      <c r="C27" s="69" t="s">
        <v>898</v>
      </c>
      <c r="D27" s="70" t="s">
        <v>72</v>
      </c>
      <c r="E27" s="70" t="s">
        <v>869</v>
      </c>
      <c r="F27" s="70" t="s">
        <v>899</v>
      </c>
      <c r="G27" s="65">
        <f>VLOOKUP(B27,[1]Sheet1!K:L,2,0)</f>
        <v>4</v>
      </c>
      <c r="H27" s="65" t="s">
        <v>859</v>
      </c>
      <c r="I27" s="101">
        <v>7962</v>
      </c>
      <c r="J27" s="101">
        <f t="shared" si="0"/>
        <v>31848</v>
      </c>
      <c r="K27" s="103" t="s">
        <v>916</v>
      </c>
    </row>
    <row r="28" spans="1:11" s="56" customFormat="1" ht="20.100000000000001" customHeight="1">
      <c r="A28" s="65">
        <v>23</v>
      </c>
      <c r="B28" s="66" t="s">
        <v>917</v>
      </c>
      <c r="C28" s="69" t="s">
        <v>902</v>
      </c>
      <c r="D28" s="70" t="s">
        <v>64</v>
      </c>
      <c r="E28" s="70" t="s">
        <v>52</v>
      </c>
      <c r="F28" s="70" t="s">
        <v>899</v>
      </c>
      <c r="G28" s="65">
        <f>VLOOKUP(B28,[1]Sheet1!K:L,2,0)</f>
        <v>18</v>
      </c>
      <c r="H28" s="65" t="s">
        <v>859</v>
      </c>
      <c r="I28" s="101">
        <v>7962</v>
      </c>
      <c r="J28" s="101">
        <f t="shared" si="0"/>
        <v>143316</v>
      </c>
      <c r="K28" s="103" t="s">
        <v>916</v>
      </c>
    </row>
    <row r="29" spans="1:11" s="56" customFormat="1" ht="20.100000000000001" customHeight="1">
      <c r="A29" s="65">
        <v>24</v>
      </c>
      <c r="B29" s="66" t="s">
        <v>918</v>
      </c>
      <c r="C29" s="69" t="s">
        <v>919</v>
      </c>
      <c r="D29" s="70" t="s">
        <v>85</v>
      </c>
      <c r="E29" s="70" t="s">
        <v>56</v>
      </c>
      <c r="F29" s="70" t="s">
        <v>899</v>
      </c>
      <c r="G29" s="65">
        <f>VLOOKUP(B29,[1]Sheet1!K:L,2,0)</f>
        <v>2</v>
      </c>
      <c r="H29" s="65" t="s">
        <v>859</v>
      </c>
      <c r="I29" s="101">
        <v>15924</v>
      </c>
      <c r="J29" s="101">
        <f t="shared" si="0"/>
        <v>31848</v>
      </c>
      <c r="K29" s="103" t="s">
        <v>916</v>
      </c>
    </row>
    <row r="30" spans="1:11" s="56" customFormat="1" ht="20.100000000000001" customHeight="1">
      <c r="A30" s="65">
        <v>25</v>
      </c>
      <c r="B30" s="66" t="s">
        <v>920</v>
      </c>
      <c r="C30" s="69" t="s">
        <v>921</v>
      </c>
      <c r="D30" s="68">
        <v>5</v>
      </c>
      <c r="E30" s="68">
        <v>4</v>
      </c>
      <c r="F30" s="68">
        <v>0.6</v>
      </c>
      <c r="G30" s="65">
        <f>VLOOKUP(B30,[1]Sheet1!K:L,2,0)</f>
        <v>3</v>
      </c>
      <c r="H30" s="65" t="s">
        <v>859</v>
      </c>
      <c r="I30" s="101">
        <v>13270</v>
      </c>
      <c r="J30" s="101">
        <f t="shared" si="0"/>
        <v>39810</v>
      </c>
      <c r="K30" s="103" t="s">
        <v>922</v>
      </c>
    </row>
    <row r="31" spans="1:11" s="56" customFormat="1" ht="20.100000000000001" customHeight="1">
      <c r="A31" s="65">
        <v>26</v>
      </c>
      <c r="B31" s="66" t="s">
        <v>923</v>
      </c>
      <c r="C31" s="67">
        <v>12</v>
      </c>
      <c r="D31" s="68">
        <v>3.5</v>
      </c>
      <c r="E31" s="68">
        <v>3.2</v>
      </c>
      <c r="F31" s="68">
        <v>0.8</v>
      </c>
      <c r="G31" s="65">
        <f>VLOOKUP(B31,[1]Sheet1!K:L,2,0)</f>
        <v>6</v>
      </c>
      <c r="H31" s="65" t="s">
        <v>859</v>
      </c>
      <c r="I31" s="101">
        <v>1459.7</v>
      </c>
      <c r="J31" s="101">
        <f t="shared" si="0"/>
        <v>8758.2000000000007</v>
      </c>
      <c r="K31" s="103" t="s">
        <v>924</v>
      </c>
    </row>
    <row r="32" spans="1:11" s="56" customFormat="1" ht="20.100000000000001" customHeight="1">
      <c r="A32" s="65">
        <v>27</v>
      </c>
      <c r="B32" s="66" t="s">
        <v>925</v>
      </c>
      <c r="C32" s="69" t="s">
        <v>926</v>
      </c>
      <c r="D32" s="68">
        <v>4.5</v>
      </c>
      <c r="E32" s="68">
        <v>4</v>
      </c>
      <c r="F32" s="70" t="s">
        <v>927</v>
      </c>
      <c r="G32" s="65">
        <f>VLOOKUP(B32,[1]Sheet1!K:L,2,0)</f>
        <v>2</v>
      </c>
      <c r="H32" s="65" t="s">
        <v>859</v>
      </c>
      <c r="I32" s="101">
        <v>1857.8</v>
      </c>
      <c r="J32" s="101">
        <f t="shared" si="0"/>
        <v>3715.6</v>
      </c>
      <c r="K32" s="103" t="s">
        <v>928</v>
      </c>
    </row>
    <row r="33" spans="1:11" s="56" customFormat="1" ht="20.100000000000001" customHeight="1">
      <c r="A33" s="65">
        <v>28</v>
      </c>
      <c r="B33" s="66" t="s">
        <v>929</v>
      </c>
      <c r="C33" s="69" t="s">
        <v>101</v>
      </c>
      <c r="D33" s="68">
        <v>5.5</v>
      </c>
      <c r="E33" s="68">
        <v>4</v>
      </c>
      <c r="F33" s="70" t="s">
        <v>866</v>
      </c>
      <c r="G33" s="65">
        <f>VLOOKUP(B33,[1]Sheet1!K:L,2,0)</f>
        <v>2</v>
      </c>
      <c r="H33" s="65" t="s">
        <v>859</v>
      </c>
      <c r="I33" s="101">
        <v>3715.6</v>
      </c>
      <c r="J33" s="101">
        <f t="shared" si="0"/>
        <v>7431.2</v>
      </c>
      <c r="K33" s="103" t="s">
        <v>930</v>
      </c>
    </row>
    <row r="34" spans="1:11" s="56" customFormat="1" ht="20.100000000000001" customHeight="1">
      <c r="A34" s="65">
        <v>29</v>
      </c>
      <c r="B34" s="66" t="s">
        <v>931</v>
      </c>
      <c r="C34" s="67">
        <v>12</v>
      </c>
      <c r="D34" s="68">
        <v>4</v>
      </c>
      <c r="E34" s="68">
        <v>3.2</v>
      </c>
      <c r="F34" s="68">
        <v>0.8</v>
      </c>
      <c r="G34" s="65">
        <f>VLOOKUP(B34,[1]Sheet1!K:L,2,0)</f>
        <v>7</v>
      </c>
      <c r="H34" s="65" t="s">
        <v>859</v>
      </c>
      <c r="I34" s="101">
        <v>2654</v>
      </c>
      <c r="J34" s="101">
        <f t="shared" si="0"/>
        <v>18578</v>
      </c>
      <c r="K34" s="103" t="s">
        <v>930</v>
      </c>
    </row>
    <row r="35" spans="1:11" s="56" customFormat="1" ht="36" customHeight="1">
      <c r="A35" s="65">
        <v>30</v>
      </c>
      <c r="B35" s="66" t="s">
        <v>932</v>
      </c>
      <c r="C35" s="69" t="s">
        <v>933</v>
      </c>
      <c r="D35" s="70" t="s">
        <v>865</v>
      </c>
      <c r="E35" s="70" t="s">
        <v>934</v>
      </c>
      <c r="F35" s="70" t="s">
        <v>893</v>
      </c>
      <c r="G35" s="65">
        <f>VLOOKUP(B35,[1]Sheet1!K:L,2,0)</f>
        <v>6</v>
      </c>
      <c r="H35" s="65" t="s">
        <v>859</v>
      </c>
      <c r="I35" s="101">
        <v>1327</v>
      </c>
      <c r="J35" s="101">
        <f t="shared" si="0"/>
        <v>7962</v>
      </c>
      <c r="K35" s="102" t="s">
        <v>935</v>
      </c>
    </row>
    <row r="36" spans="1:11" s="56" customFormat="1" ht="20.100000000000001" customHeight="1">
      <c r="A36" s="65">
        <v>31</v>
      </c>
      <c r="B36" s="66" t="s">
        <v>936</v>
      </c>
      <c r="C36" s="69" t="s">
        <v>80</v>
      </c>
      <c r="D36" s="68">
        <v>3.5</v>
      </c>
      <c r="E36" s="68">
        <v>3.2</v>
      </c>
      <c r="F36" s="68">
        <v>0.6</v>
      </c>
      <c r="G36" s="65">
        <f>VLOOKUP(B36,[1]Sheet1!K:L,2,0)</f>
        <v>6</v>
      </c>
      <c r="H36" s="65" t="s">
        <v>859</v>
      </c>
      <c r="I36" s="101">
        <v>2123.1999999999998</v>
      </c>
      <c r="J36" s="101">
        <f t="shared" si="0"/>
        <v>12739.199999999999</v>
      </c>
      <c r="K36" s="103" t="s">
        <v>937</v>
      </c>
    </row>
    <row r="37" spans="1:11" s="56" customFormat="1" ht="20.100000000000001" customHeight="1">
      <c r="A37" s="65">
        <v>32</v>
      </c>
      <c r="B37" s="66" t="s">
        <v>938</v>
      </c>
      <c r="C37" s="69" t="s">
        <v>926</v>
      </c>
      <c r="D37" s="68">
        <v>5</v>
      </c>
      <c r="E37" s="68">
        <v>4.5</v>
      </c>
      <c r="F37" s="68">
        <v>0.3</v>
      </c>
      <c r="G37" s="65">
        <f>VLOOKUP(B37,[1]Sheet1!K:L,2,0)</f>
        <v>2</v>
      </c>
      <c r="H37" s="65" t="s">
        <v>859</v>
      </c>
      <c r="I37" s="101">
        <v>11279.5</v>
      </c>
      <c r="J37" s="101">
        <f t="shared" si="0"/>
        <v>22559</v>
      </c>
      <c r="K37" s="103" t="s">
        <v>939</v>
      </c>
    </row>
    <row r="38" spans="1:11" s="56" customFormat="1" ht="36" customHeight="1">
      <c r="A38" s="65">
        <v>33</v>
      </c>
      <c r="B38" s="66" t="s">
        <v>940</v>
      </c>
      <c r="C38" s="69" t="s">
        <v>941</v>
      </c>
      <c r="D38" s="68">
        <v>5.5</v>
      </c>
      <c r="E38" s="68">
        <v>4.5</v>
      </c>
      <c r="F38" s="68">
        <v>0.3</v>
      </c>
      <c r="G38" s="65">
        <f>VLOOKUP(B38,[1]Sheet1!K:L,2,0)</f>
        <v>1</v>
      </c>
      <c r="H38" s="65" t="s">
        <v>859</v>
      </c>
      <c r="I38" s="101">
        <v>3317.5</v>
      </c>
      <c r="J38" s="101">
        <f t="shared" ref="J38:J69" si="1">G38*I38</f>
        <v>3317.5</v>
      </c>
      <c r="K38" s="103" t="s">
        <v>942</v>
      </c>
    </row>
    <row r="39" spans="1:11" s="56" customFormat="1" ht="20.100000000000001" customHeight="1">
      <c r="A39" s="65">
        <v>34</v>
      </c>
      <c r="B39" s="66" t="s">
        <v>943</v>
      </c>
      <c r="C39" s="69" t="s">
        <v>944</v>
      </c>
      <c r="D39" s="68">
        <v>5</v>
      </c>
      <c r="E39" s="68">
        <v>4.5</v>
      </c>
      <c r="F39" s="68">
        <v>0.3</v>
      </c>
      <c r="G39" s="65">
        <f>VLOOKUP(B39,[1]Sheet1!K:L,2,0)</f>
        <v>6</v>
      </c>
      <c r="H39" s="65" t="s">
        <v>859</v>
      </c>
      <c r="I39" s="101">
        <v>3450.2</v>
      </c>
      <c r="J39" s="101">
        <f t="shared" si="1"/>
        <v>20701.199999999997</v>
      </c>
      <c r="K39" s="103" t="s">
        <v>945</v>
      </c>
    </row>
    <row r="40" spans="1:11" s="56" customFormat="1" ht="20.100000000000001" customHeight="1">
      <c r="A40" s="65">
        <v>35</v>
      </c>
      <c r="B40" s="66" t="s">
        <v>946</v>
      </c>
      <c r="C40" s="69" t="s">
        <v>921</v>
      </c>
      <c r="D40" s="68">
        <v>4.5</v>
      </c>
      <c r="E40" s="68">
        <v>4</v>
      </c>
      <c r="F40" s="68">
        <v>0.3</v>
      </c>
      <c r="G40" s="65">
        <f>VLOOKUP(B40,[1]Sheet1!K:L,2,0)</f>
        <v>6</v>
      </c>
      <c r="H40" s="65" t="s">
        <v>859</v>
      </c>
      <c r="I40" s="101">
        <v>2919.4</v>
      </c>
      <c r="J40" s="101">
        <f t="shared" si="1"/>
        <v>17516.400000000001</v>
      </c>
      <c r="K40" s="103" t="s">
        <v>945</v>
      </c>
    </row>
    <row r="41" spans="1:11" s="56" customFormat="1" ht="20.100000000000001" customHeight="1">
      <c r="A41" s="65">
        <v>36</v>
      </c>
      <c r="B41" s="66" t="s">
        <v>947</v>
      </c>
      <c r="C41" s="69" t="s">
        <v>948</v>
      </c>
      <c r="D41" s="68">
        <v>4</v>
      </c>
      <c r="E41" s="68">
        <v>3.7</v>
      </c>
      <c r="F41" s="68">
        <v>0.6</v>
      </c>
      <c r="G41" s="65">
        <f>VLOOKUP(B41,[1]Sheet1!K:L,2,0)</f>
        <v>4</v>
      </c>
      <c r="H41" s="65" t="s">
        <v>859</v>
      </c>
      <c r="I41" s="101">
        <v>5042.6000000000004</v>
      </c>
      <c r="J41" s="101">
        <f t="shared" si="1"/>
        <v>20170.400000000001</v>
      </c>
      <c r="K41" s="103" t="s">
        <v>949</v>
      </c>
    </row>
    <row r="42" spans="1:11" s="56" customFormat="1" ht="20.100000000000001" customHeight="1">
      <c r="A42" s="65">
        <v>37</v>
      </c>
      <c r="B42" s="66" t="s">
        <v>950</v>
      </c>
      <c r="C42" s="69" t="s">
        <v>951</v>
      </c>
      <c r="D42" s="68">
        <v>2</v>
      </c>
      <c r="E42" s="68">
        <v>3</v>
      </c>
      <c r="F42" s="68">
        <v>0.3</v>
      </c>
      <c r="G42" s="65">
        <f>VLOOKUP(B42,[1]Sheet1!K:L,2,0)</f>
        <v>3</v>
      </c>
      <c r="H42" s="65" t="s">
        <v>859</v>
      </c>
      <c r="I42" s="101">
        <v>1592.4</v>
      </c>
      <c r="J42" s="101">
        <f t="shared" si="1"/>
        <v>4777.2000000000007</v>
      </c>
      <c r="K42" s="103" t="s">
        <v>952</v>
      </c>
    </row>
    <row r="43" spans="1:11" s="56" customFormat="1" ht="20.100000000000001" customHeight="1">
      <c r="A43" s="65">
        <v>38</v>
      </c>
      <c r="B43" s="66" t="s">
        <v>953</v>
      </c>
      <c r="C43" s="69" t="s">
        <v>948</v>
      </c>
      <c r="D43" s="70" t="s">
        <v>871</v>
      </c>
      <c r="E43" s="70" t="s">
        <v>879</v>
      </c>
      <c r="F43" s="68">
        <v>0.6</v>
      </c>
      <c r="G43" s="65">
        <f>VLOOKUP(B43,[1]Sheet1!K:L,2,0)</f>
        <v>1</v>
      </c>
      <c r="H43" s="65" t="s">
        <v>859</v>
      </c>
      <c r="I43" s="101">
        <v>7962</v>
      </c>
      <c r="J43" s="101">
        <f t="shared" si="1"/>
        <v>7962</v>
      </c>
      <c r="K43" s="103" t="s">
        <v>954</v>
      </c>
    </row>
    <row r="44" spans="1:11" s="56" customFormat="1" ht="20.100000000000001" customHeight="1">
      <c r="A44" s="65">
        <v>39</v>
      </c>
      <c r="B44" s="66" t="s">
        <v>955</v>
      </c>
      <c r="C44" s="69" t="s">
        <v>951</v>
      </c>
      <c r="D44" s="68">
        <v>3.2</v>
      </c>
      <c r="E44" s="68">
        <v>3</v>
      </c>
      <c r="F44" s="68">
        <v>0.6</v>
      </c>
      <c r="G44" s="65">
        <f>VLOOKUP(B44,[1]Sheet1!K:L,2,0)</f>
        <v>2</v>
      </c>
      <c r="H44" s="65" t="s">
        <v>859</v>
      </c>
      <c r="I44" s="101">
        <v>4644.5</v>
      </c>
      <c r="J44" s="101">
        <f t="shared" si="1"/>
        <v>9289</v>
      </c>
      <c r="K44" s="103" t="s">
        <v>956</v>
      </c>
    </row>
    <row r="45" spans="1:11" s="56" customFormat="1" ht="38.1" customHeight="1">
      <c r="A45" s="65">
        <v>40</v>
      </c>
      <c r="B45" s="66" t="s">
        <v>957</v>
      </c>
      <c r="C45" s="69" t="s">
        <v>958</v>
      </c>
      <c r="D45" s="68">
        <v>3.5</v>
      </c>
      <c r="E45" s="68">
        <v>3</v>
      </c>
      <c r="F45" s="68">
        <v>0.3</v>
      </c>
      <c r="G45" s="65">
        <f>VLOOKUP(B45,[1]Sheet1!K:L,2,0)</f>
        <v>1</v>
      </c>
      <c r="H45" s="65" t="s">
        <v>859</v>
      </c>
      <c r="I45" s="101">
        <v>5042.6000000000004</v>
      </c>
      <c r="J45" s="101">
        <f t="shared" si="1"/>
        <v>5042.6000000000004</v>
      </c>
      <c r="K45" s="103" t="s">
        <v>956</v>
      </c>
    </row>
    <row r="46" spans="1:11" s="56" customFormat="1" ht="20.100000000000001" customHeight="1">
      <c r="A46" s="65">
        <v>41</v>
      </c>
      <c r="B46" s="66" t="s">
        <v>959</v>
      </c>
      <c r="C46" s="69" t="s">
        <v>948</v>
      </c>
      <c r="D46" s="70" t="s">
        <v>871</v>
      </c>
      <c r="E46" s="70" t="s">
        <v>879</v>
      </c>
      <c r="F46" s="68">
        <v>0.6</v>
      </c>
      <c r="G46" s="65">
        <f>VLOOKUP(B46,[1]Sheet1!K:L,2,0)</f>
        <v>3</v>
      </c>
      <c r="H46" s="65" t="s">
        <v>859</v>
      </c>
      <c r="I46" s="101">
        <v>3848.3</v>
      </c>
      <c r="J46" s="101">
        <f t="shared" si="1"/>
        <v>11544.900000000001</v>
      </c>
      <c r="K46" s="103" t="s">
        <v>954</v>
      </c>
    </row>
    <row r="47" spans="1:11" s="56" customFormat="1" ht="20.100000000000001" customHeight="1">
      <c r="A47" s="65">
        <v>42</v>
      </c>
      <c r="B47" s="66" t="s">
        <v>960</v>
      </c>
      <c r="C47" s="69" t="s">
        <v>948</v>
      </c>
      <c r="D47" s="70" t="s">
        <v>43</v>
      </c>
      <c r="E47" s="70" t="s">
        <v>43</v>
      </c>
      <c r="F47" s="68">
        <v>0.8</v>
      </c>
      <c r="G47" s="65">
        <f>VLOOKUP(B47,[1]Sheet1!K:L,2,0)</f>
        <v>1</v>
      </c>
      <c r="H47" s="65" t="s">
        <v>859</v>
      </c>
      <c r="I47" s="101">
        <v>7962</v>
      </c>
      <c r="J47" s="101">
        <f t="shared" si="1"/>
        <v>7962</v>
      </c>
      <c r="K47" s="103" t="s">
        <v>961</v>
      </c>
    </row>
    <row r="48" spans="1:11" s="58" customFormat="1" ht="21.95" customHeight="1">
      <c r="A48" s="84">
        <v>43</v>
      </c>
      <c r="B48" s="66" t="s">
        <v>962</v>
      </c>
      <c r="C48" s="69" t="s">
        <v>963</v>
      </c>
      <c r="D48" s="70">
        <v>3</v>
      </c>
      <c r="E48" s="70" t="s">
        <v>964</v>
      </c>
      <c r="F48" s="70" t="s">
        <v>893</v>
      </c>
      <c r="G48" s="65">
        <f>VLOOKUP(B48,[1]Sheet1!K:L,2,0)</f>
        <v>3</v>
      </c>
      <c r="H48" s="65" t="s">
        <v>859</v>
      </c>
      <c r="I48" s="101">
        <v>3981</v>
      </c>
      <c r="J48" s="101">
        <f t="shared" si="1"/>
        <v>11943</v>
      </c>
      <c r="K48" s="103" t="s">
        <v>965</v>
      </c>
    </row>
    <row r="49" spans="1:11" s="56" customFormat="1">
      <c r="A49" s="85" t="s">
        <v>966</v>
      </c>
      <c r="B49" s="86"/>
      <c r="C49" s="87"/>
      <c r="D49" s="86"/>
      <c r="E49" s="86"/>
      <c r="F49" s="86"/>
      <c r="G49" s="86"/>
      <c r="H49" s="86"/>
      <c r="I49" s="110"/>
      <c r="J49" s="101"/>
      <c r="K49" s="111"/>
    </row>
    <row r="50" spans="1:11" s="56" customFormat="1" ht="30.95" customHeight="1">
      <c r="A50" s="65">
        <v>1</v>
      </c>
      <c r="B50" s="81" t="s">
        <v>967</v>
      </c>
      <c r="C50" s="69" t="s">
        <v>968</v>
      </c>
      <c r="D50" s="82" t="s">
        <v>56</v>
      </c>
      <c r="E50" s="82" t="s">
        <v>865</v>
      </c>
      <c r="F50" s="82" t="s">
        <v>893</v>
      </c>
      <c r="G50" s="65" t="s">
        <v>966</v>
      </c>
      <c r="H50" s="83" t="s">
        <v>859</v>
      </c>
      <c r="I50" s="108">
        <v>8625.5</v>
      </c>
      <c r="J50" s="101"/>
      <c r="K50" s="103" t="s">
        <v>969</v>
      </c>
    </row>
    <row r="51" spans="1:11" s="56" customFormat="1" ht="21" customHeight="1">
      <c r="A51" s="65">
        <v>2</v>
      </c>
      <c r="B51" s="66" t="s">
        <v>959</v>
      </c>
      <c r="C51" s="69" t="s">
        <v>921</v>
      </c>
      <c r="D51" s="70" t="s">
        <v>48</v>
      </c>
      <c r="E51" s="70" t="s">
        <v>871</v>
      </c>
      <c r="F51" s="68">
        <v>0.6</v>
      </c>
      <c r="G51" s="65" t="s">
        <v>966</v>
      </c>
      <c r="H51" s="65" t="s">
        <v>859</v>
      </c>
      <c r="I51" s="101">
        <v>8625.5</v>
      </c>
      <c r="J51" s="101"/>
      <c r="K51" s="103" t="s">
        <v>970</v>
      </c>
    </row>
    <row r="52" spans="1:11" s="56" customFormat="1" ht="18.75">
      <c r="A52" s="79" t="s">
        <v>971</v>
      </c>
      <c r="B52" s="79"/>
      <c r="C52" s="80"/>
      <c r="D52" s="79"/>
      <c r="E52" s="79"/>
      <c r="F52" s="79"/>
      <c r="G52" s="79"/>
      <c r="H52" s="88"/>
      <c r="I52" s="65"/>
      <c r="J52" s="101"/>
      <c r="K52" s="112"/>
    </row>
    <row r="53" spans="1:11" s="56" customFormat="1">
      <c r="A53" s="190" t="s">
        <v>972</v>
      </c>
      <c r="B53" s="190" t="s">
        <v>847</v>
      </c>
      <c r="C53" s="185" t="s">
        <v>848</v>
      </c>
      <c r="D53" s="212"/>
      <c r="E53" s="89"/>
      <c r="F53" s="89"/>
      <c r="G53" s="190" t="s">
        <v>26</v>
      </c>
      <c r="H53" s="199" t="s">
        <v>973</v>
      </c>
      <c r="I53" s="65"/>
      <c r="J53" s="101"/>
      <c r="K53" s="184" t="s">
        <v>974</v>
      </c>
    </row>
    <row r="54" spans="1:11" s="56" customFormat="1">
      <c r="A54" s="190"/>
      <c r="B54" s="190"/>
      <c r="C54" s="61" t="s">
        <v>975</v>
      </c>
      <c r="D54" s="185" t="s">
        <v>976</v>
      </c>
      <c r="E54" s="185"/>
      <c r="F54" s="185"/>
      <c r="G54" s="190"/>
      <c r="H54" s="199"/>
      <c r="I54" s="65"/>
      <c r="J54" s="101"/>
      <c r="K54" s="184"/>
    </row>
    <row r="55" spans="1:11" s="56" customFormat="1" ht="20.100000000000001" customHeight="1">
      <c r="A55" s="90" t="s">
        <v>856</v>
      </c>
      <c r="B55" s="91" t="s">
        <v>977</v>
      </c>
      <c r="C55" s="92"/>
      <c r="D55" s="185"/>
      <c r="E55" s="185"/>
      <c r="F55" s="185"/>
      <c r="G55" s="91"/>
      <c r="H55" s="93"/>
      <c r="I55" s="65"/>
      <c r="J55" s="101"/>
      <c r="K55" s="113"/>
    </row>
    <row r="56" spans="1:11" s="56" customFormat="1" ht="39.950000000000003" customHeight="1">
      <c r="A56" s="60">
        <v>1</v>
      </c>
      <c r="B56" s="94" t="s">
        <v>978</v>
      </c>
      <c r="C56" s="95">
        <v>1.5</v>
      </c>
      <c r="D56" s="185">
        <v>0.5</v>
      </c>
      <c r="E56" s="185"/>
      <c r="F56" s="185"/>
      <c r="G56" s="65">
        <v>165</v>
      </c>
      <c r="H56" s="96" t="s">
        <v>979</v>
      </c>
      <c r="I56" s="101">
        <v>93.456599999999995</v>
      </c>
      <c r="J56" s="101">
        <f t="shared" si="1"/>
        <v>15420.339</v>
      </c>
      <c r="K56" s="114" t="s">
        <v>980</v>
      </c>
    </row>
    <row r="57" spans="1:11" s="56" customFormat="1" ht="20.100000000000001" customHeight="1">
      <c r="A57" s="60">
        <v>2</v>
      </c>
      <c r="B57" s="66" t="s">
        <v>981</v>
      </c>
      <c r="C57" s="97">
        <v>0.8</v>
      </c>
      <c r="D57" s="185">
        <v>0.4</v>
      </c>
      <c r="E57" s="185"/>
      <c r="F57" s="185"/>
      <c r="G57" s="65">
        <f>VLOOKUP(B57,[1]Sheet1!R:S,2,0)</f>
        <v>64</v>
      </c>
      <c r="H57" s="96" t="s">
        <v>982</v>
      </c>
      <c r="I57" s="101">
        <v>75.776799999999994</v>
      </c>
      <c r="J57" s="101">
        <f t="shared" si="1"/>
        <v>4849.7151999999996</v>
      </c>
      <c r="K57" s="115" t="s">
        <v>983</v>
      </c>
    </row>
    <row r="58" spans="1:11" s="56" customFormat="1" ht="20.100000000000001" customHeight="1">
      <c r="A58" s="60">
        <v>3</v>
      </c>
      <c r="B58" s="66" t="s">
        <v>984</v>
      </c>
      <c r="C58" s="97">
        <v>0.8</v>
      </c>
      <c r="D58" s="185">
        <v>0.4</v>
      </c>
      <c r="E58" s="185"/>
      <c r="F58" s="185"/>
      <c r="G58" s="65">
        <f>VLOOKUP(B58,[1]Sheet1!R:S,2,0)</f>
        <v>151</v>
      </c>
      <c r="H58" s="96" t="s">
        <v>982</v>
      </c>
      <c r="I58" s="101">
        <v>55.372</v>
      </c>
      <c r="J58" s="101">
        <f t="shared" si="1"/>
        <v>8361.1720000000005</v>
      </c>
      <c r="K58" s="115" t="s">
        <v>983</v>
      </c>
    </row>
    <row r="59" spans="1:11" s="56" customFormat="1" ht="20.100000000000001" customHeight="1">
      <c r="A59" s="60">
        <v>4</v>
      </c>
      <c r="B59" s="98" t="s">
        <v>985</v>
      </c>
      <c r="C59" s="97">
        <v>0.8</v>
      </c>
      <c r="D59" s="185">
        <v>0.4</v>
      </c>
      <c r="E59" s="185"/>
      <c r="F59" s="185"/>
      <c r="G59" s="65">
        <f>VLOOKUP(B59,[1]Sheet1!R:S,2,0)</f>
        <v>150</v>
      </c>
      <c r="H59" s="96" t="s">
        <v>982</v>
      </c>
      <c r="I59" s="101">
        <v>188.00319999999999</v>
      </c>
      <c r="J59" s="101">
        <f t="shared" si="1"/>
        <v>28200.48</v>
      </c>
      <c r="K59" s="115" t="s">
        <v>986</v>
      </c>
    </row>
    <row r="60" spans="1:11" s="56" customFormat="1" ht="20.100000000000001" customHeight="1">
      <c r="A60" s="60">
        <v>5</v>
      </c>
      <c r="B60" s="98" t="s">
        <v>987</v>
      </c>
      <c r="C60" s="97">
        <v>0.8</v>
      </c>
      <c r="D60" s="185" t="s">
        <v>988</v>
      </c>
      <c r="E60" s="185"/>
      <c r="F60" s="185"/>
      <c r="G60" s="99">
        <f>VLOOKUP(B60,[1]Sheet1!R:S,2,0)</f>
        <v>10</v>
      </c>
      <c r="H60" s="96" t="s">
        <v>982</v>
      </c>
      <c r="I60" s="101">
        <v>114.67345</v>
      </c>
      <c r="J60" s="101">
        <f t="shared" si="1"/>
        <v>1146.7345</v>
      </c>
      <c r="K60" s="114" t="s">
        <v>989</v>
      </c>
    </row>
    <row r="61" spans="1:11" s="56" customFormat="1" ht="20.100000000000001" customHeight="1">
      <c r="A61" s="90" t="s">
        <v>886</v>
      </c>
      <c r="B61" s="91" t="s">
        <v>990</v>
      </c>
      <c r="C61" s="92"/>
      <c r="D61" s="185"/>
      <c r="E61" s="185"/>
      <c r="F61" s="185"/>
      <c r="G61" s="91"/>
      <c r="H61" s="93"/>
      <c r="I61" s="101"/>
      <c r="J61" s="101"/>
      <c r="K61" s="113"/>
    </row>
    <row r="62" spans="1:11" s="56" customFormat="1" ht="20.100000000000001" customHeight="1">
      <c r="A62" s="60">
        <v>6</v>
      </c>
      <c r="B62" s="98" t="s">
        <v>991</v>
      </c>
      <c r="C62" s="97">
        <v>0.6</v>
      </c>
      <c r="D62" s="185">
        <v>0.4</v>
      </c>
      <c r="E62" s="185"/>
      <c r="F62" s="185"/>
      <c r="G62" s="65">
        <f>VLOOKUP(B62,[1]Sheet1!R:S,2,0)</f>
        <v>30</v>
      </c>
      <c r="H62" s="96" t="s">
        <v>982</v>
      </c>
      <c r="I62" s="101">
        <v>208.40799999999999</v>
      </c>
      <c r="J62" s="101">
        <f t="shared" si="1"/>
        <v>6252.24</v>
      </c>
      <c r="K62" s="114" t="s">
        <v>992</v>
      </c>
    </row>
    <row r="63" spans="1:11" s="56" customFormat="1" ht="20.100000000000001" customHeight="1">
      <c r="A63" s="60">
        <v>7</v>
      </c>
      <c r="B63" s="98" t="s">
        <v>993</v>
      </c>
      <c r="C63" s="97">
        <v>0.6</v>
      </c>
      <c r="D63" s="185">
        <v>0.4</v>
      </c>
      <c r="E63" s="185"/>
      <c r="F63" s="185"/>
      <c r="G63" s="65">
        <f>VLOOKUP(B63,[1]Sheet1!R:S,2,0)</f>
        <v>36</v>
      </c>
      <c r="H63" s="96" t="s">
        <v>982</v>
      </c>
      <c r="I63" s="101">
        <v>75.776799999999994</v>
      </c>
      <c r="J63" s="101">
        <f t="shared" si="1"/>
        <v>2727.9647999999997</v>
      </c>
      <c r="K63" s="114" t="s">
        <v>992</v>
      </c>
    </row>
    <row r="64" spans="1:11" s="56" customFormat="1" ht="20.100000000000001" customHeight="1">
      <c r="A64" s="60">
        <v>8</v>
      </c>
      <c r="B64" s="100" t="s">
        <v>994</v>
      </c>
      <c r="C64" s="97">
        <v>0.6</v>
      </c>
      <c r="D64" s="185">
        <v>0.3</v>
      </c>
      <c r="E64" s="185"/>
      <c r="F64" s="185"/>
      <c r="G64" s="99">
        <f>VLOOKUP(B64,[1]Sheet1!R:S,2,0)</f>
        <v>24</v>
      </c>
      <c r="H64" s="96" t="s">
        <v>982</v>
      </c>
      <c r="I64" s="101">
        <v>51.448</v>
      </c>
      <c r="J64" s="101">
        <f t="shared" si="1"/>
        <v>1234.752</v>
      </c>
      <c r="K64" s="114" t="s">
        <v>995</v>
      </c>
    </row>
    <row r="65" spans="1:11" s="56" customFormat="1" ht="20.100000000000001" customHeight="1">
      <c r="A65" s="60">
        <v>9</v>
      </c>
      <c r="B65" s="100" t="s">
        <v>996</v>
      </c>
      <c r="C65" s="97">
        <v>0.6</v>
      </c>
      <c r="D65" s="185">
        <v>0.4</v>
      </c>
      <c r="E65" s="185"/>
      <c r="F65" s="185"/>
      <c r="G65" s="99">
        <f>VLOOKUP(B65,[1]Sheet1!R:S,2,0)</f>
        <v>154</v>
      </c>
      <c r="H65" s="96" t="s">
        <v>982</v>
      </c>
      <c r="I65" s="101">
        <v>193.45320000000001</v>
      </c>
      <c r="J65" s="101">
        <f t="shared" si="1"/>
        <v>29791.792800000003</v>
      </c>
      <c r="K65" s="114" t="s">
        <v>997</v>
      </c>
    </row>
    <row r="66" spans="1:11" s="56" customFormat="1" ht="20.100000000000001" customHeight="1">
      <c r="A66" s="60">
        <v>10</v>
      </c>
      <c r="B66" s="98" t="s">
        <v>998</v>
      </c>
      <c r="C66" s="97">
        <v>0.5</v>
      </c>
      <c r="D66" s="185">
        <v>0.4</v>
      </c>
      <c r="E66" s="185"/>
      <c r="F66" s="185"/>
      <c r="G66" s="99">
        <f>VLOOKUP(B66,[1]Sheet1!R:S,2,0)</f>
        <v>29</v>
      </c>
      <c r="H66" s="96" t="s">
        <v>982</v>
      </c>
      <c r="I66" s="101">
        <v>147.54239999999999</v>
      </c>
      <c r="J66" s="101">
        <f t="shared" si="1"/>
        <v>4278.7295999999997</v>
      </c>
      <c r="K66" s="114" t="s">
        <v>999</v>
      </c>
    </row>
    <row r="67" spans="1:11" s="56" customFormat="1" ht="20.100000000000001" customHeight="1">
      <c r="A67" s="60">
        <v>11</v>
      </c>
      <c r="B67" s="98" t="s">
        <v>1000</v>
      </c>
      <c r="C67" s="97">
        <v>0.5</v>
      </c>
      <c r="D67" s="185">
        <v>0.4</v>
      </c>
      <c r="E67" s="185"/>
      <c r="F67" s="185"/>
      <c r="G67" s="99">
        <f>VLOOKUP(B67,[1]Sheet1!R:S,2,0)</f>
        <v>67</v>
      </c>
      <c r="H67" s="96" t="s">
        <v>982</v>
      </c>
      <c r="I67" s="101">
        <v>147.54239999999999</v>
      </c>
      <c r="J67" s="101">
        <f t="shared" si="1"/>
        <v>9885.3407999999999</v>
      </c>
      <c r="K67" s="114" t="s">
        <v>997</v>
      </c>
    </row>
    <row r="68" spans="1:11" s="56" customFormat="1" ht="20.100000000000001" customHeight="1">
      <c r="A68" s="60">
        <v>12</v>
      </c>
      <c r="B68" s="98" t="s">
        <v>1001</v>
      </c>
      <c r="C68" s="97">
        <v>0.5</v>
      </c>
      <c r="D68" s="185">
        <v>0.4</v>
      </c>
      <c r="E68" s="185"/>
      <c r="F68" s="185"/>
      <c r="G68" s="99">
        <f>VLOOKUP(B68,[1]Sheet1!R:S,2,0)</f>
        <v>147</v>
      </c>
      <c r="H68" s="96" t="s">
        <v>982</v>
      </c>
      <c r="I68" s="101">
        <v>285.27480000000003</v>
      </c>
      <c r="J68" s="101">
        <f t="shared" si="1"/>
        <v>41935.395600000003</v>
      </c>
      <c r="K68" s="114" t="s">
        <v>997</v>
      </c>
    </row>
    <row r="69" spans="1:11" s="56" customFormat="1" ht="20.100000000000001" customHeight="1">
      <c r="A69" s="60">
        <v>13</v>
      </c>
      <c r="B69" s="98" t="s">
        <v>1002</v>
      </c>
      <c r="C69" s="97">
        <v>0.4</v>
      </c>
      <c r="D69" s="185">
        <v>0.3</v>
      </c>
      <c r="E69" s="185"/>
      <c r="F69" s="185"/>
      <c r="G69" s="99">
        <f>VLOOKUP(B69,[1]Sheet1!R:S,2,0)</f>
        <v>181</v>
      </c>
      <c r="H69" s="96" t="s">
        <v>982</v>
      </c>
      <c r="I69" s="101">
        <v>125.83396</v>
      </c>
      <c r="J69" s="101">
        <f t="shared" si="1"/>
        <v>22775.946760000003</v>
      </c>
      <c r="K69" s="114" t="s">
        <v>1003</v>
      </c>
    </row>
    <row r="70" spans="1:11" s="56" customFormat="1" ht="20.100000000000001" customHeight="1">
      <c r="A70" s="60">
        <v>14</v>
      </c>
      <c r="B70" s="98" t="s">
        <v>1004</v>
      </c>
      <c r="C70" s="97">
        <v>0.4</v>
      </c>
      <c r="D70" s="185">
        <v>0.3</v>
      </c>
      <c r="E70" s="185"/>
      <c r="F70" s="185"/>
      <c r="G70" s="99">
        <f>VLOOKUP(B70,[1]Sheet1!R:S,2,0)</f>
        <v>108</v>
      </c>
      <c r="H70" s="96" t="s">
        <v>982</v>
      </c>
      <c r="I70" s="101">
        <v>169.57675</v>
      </c>
      <c r="J70" s="101">
        <f t="shared" ref="J70:J92" si="2">G70*I70</f>
        <v>18314.289000000001</v>
      </c>
      <c r="K70" s="114" t="s">
        <v>1003</v>
      </c>
    </row>
    <row r="71" spans="1:11" s="56" customFormat="1" ht="20.100000000000001" customHeight="1">
      <c r="A71" s="90" t="s">
        <v>1005</v>
      </c>
      <c r="B71" s="91" t="s">
        <v>1006</v>
      </c>
      <c r="C71" s="92"/>
      <c r="D71" s="185"/>
      <c r="E71" s="185"/>
      <c r="F71" s="185"/>
      <c r="G71" s="91"/>
      <c r="H71" s="93"/>
      <c r="I71" s="101"/>
      <c r="J71" s="101"/>
      <c r="K71" s="113"/>
    </row>
    <row r="72" spans="1:11" s="56" customFormat="1" ht="20.100000000000001" customHeight="1">
      <c r="A72" s="60">
        <v>15</v>
      </c>
      <c r="B72" s="98" t="s">
        <v>1007</v>
      </c>
      <c r="C72" s="97">
        <v>0.3</v>
      </c>
      <c r="D72" s="185">
        <v>0.3</v>
      </c>
      <c r="E72" s="185"/>
      <c r="F72" s="185"/>
      <c r="G72" s="99">
        <f>VLOOKUP(B72,[1]Sheet1!R:S,2,0)</f>
        <v>253</v>
      </c>
      <c r="H72" s="96" t="s">
        <v>982</v>
      </c>
      <c r="I72" s="101">
        <v>188.84031999999999</v>
      </c>
      <c r="J72" s="101">
        <f t="shared" si="2"/>
        <v>47776.600959999996</v>
      </c>
      <c r="K72" s="114" t="s">
        <v>1008</v>
      </c>
    </row>
    <row r="73" spans="1:11" s="56" customFormat="1" ht="20.100000000000001" customHeight="1">
      <c r="A73" s="60">
        <v>16</v>
      </c>
      <c r="B73" s="98" t="s">
        <v>1009</v>
      </c>
      <c r="C73" s="97">
        <v>0.25</v>
      </c>
      <c r="D73" s="185">
        <v>0.25</v>
      </c>
      <c r="E73" s="185"/>
      <c r="F73" s="185"/>
      <c r="G73" s="99">
        <f>VLOOKUP(B73,[1]Sheet1!R:S,2,0)</f>
        <v>472</v>
      </c>
      <c r="H73" s="96" t="s">
        <v>982</v>
      </c>
      <c r="I73" s="101">
        <v>221.488</v>
      </c>
      <c r="J73" s="101">
        <f t="shared" si="2"/>
        <v>104542.336</v>
      </c>
      <c r="K73" s="114" t="s">
        <v>1008</v>
      </c>
    </row>
    <row r="74" spans="1:11" s="56" customFormat="1" ht="20.100000000000001" customHeight="1">
      <c r="A74" s="60">
        <v>17</v>
      </c>
      <c r="B74" s="98" t="s">
        <v>1010</v>
      </c>
      <c r="C74" s="97">
        <v>0.25</v>
      </c>
      <c r="D74" s="185">
        <v>0.25</v>
      </c>
      <c r="E74" s="185"/>
      <c r="F74" s="185"/>
      <c r="G74" s="99">
        <f>VLOOKUP(B74,[1]Sheet1!R:S,2,0)</f>
        <v>60</v>
      </c>
      <c r="H74" s="96" t="s">
        <v>982</v>
      </c>
      <c r="I74" s="101">
        <v>136.38079999999999</v>
      </c>
      <c r="J74" s="101">
        <f t="shared" si="2"/>
        <v>8182.848</v>
      </c>
      <c r="K74" s="114" t="s">
        <v>1011</v>
      </c>
    </row>
    <row r="75" spans="1:11" s="56" customFormat="1" ht="30.95" customHeight="1">
      <c r="A75" s="191">
        <v>18</v>
      </c>
      <c r="B75" s="194" t="s">
        <v>1012</v>
      </c>
      <c r="C75" s="197" t="s">
        <v>1013</v>
      </c>
      <c r="D75" s="169" t="s">
        <v>1013</v>
      </c>
      <c r="E75" s="170"/>
      <c r="F75" s="171"/>
      <c r="G75" s="191">
        <f>VLOOKUP(B75,[1]Sheet1!R:S,2,0)</f>
        <v>169</v>
      </c>
      <c r="H75" s="200" t="s">
        <v>982</v>
      </c>
      <c r="I75" s="178">
        <v>382.59</v>
      </c>
      <c r="J75" s="178">
        <f t="shared" si="2"/>
        <v>64657.71</v>
      </c>
      <c r="K75" s="122" t="s">
        <v>1014</v>
      </c>
    </row>
    <row r="76" spans="1:11" s="56" customFormat="1" ht="30.95" customHeight="1">
      <c r="A76" s="192"/>
      <c r="B76" s="195"/>
      <c r="C76" s="197"/>
      <c r="D76" s="172"/>
      <c r="E76" s="173"/>
      <c r="F76" s="174"/>
      <c r="G76" s="192"/>
      <c r="H76" s="201"/>
      <c r="I76" s="179"/>
      <c r="J76" s="179"/>
      <c r="K76" s="115" t="s">
        <v>1015</v>
      </c>
    </row>
    <row r="77" spans="1:11" s="56" customFormat="1" ht="30.95" customHeight="1">
      <c r="A77" s="192"/>
      <c r="B77" s="195"/>
      <c r="C77" s="197"/>
      <c r="D77" s="172"/>
      <c r="E77" s="173"/>
      <c r="F77" s="174"/>
      <c r="G77" s="192"/>
      <c r="H77" s="201"/>
      <c r="I77" s="179"/>
      <c r="J77" s="179"/>
      <c r="K77" s="122" t="s">
        <v>1016</v>
      </c>
    </row>
    <row r="78" spans="1:11" s="56" customFormat="1" ht="18.95" customHeight="1">
      <c r="A78" s="193"/>
      <c r="B78" s="196"/>
      <c r="C78" s="197"/>
      <c r="D78" s="175"/>
      <c r="E78" s="176"/>
      <c r="F78" s="177"/>
      <c r="G78" s="193"/>
      <c r="H78" s="202"/>
      <c r="I78" s="180"/>
      <c r="J78" s="180"/>
      <c r="K78" s="114" t="s">
        <v>1017</v>
      </c>
    </row>
    <row r="79" spans="1:11" s="56" customFormat="1" ht="20.100000000000001" customHeight="1">
      <c r="A79" s="99">
        <v>19</v>
      </c>
      <c r="B79" s="98" t="s">
        <v>1018</v>
      </c>
      <c r="C79" s="97">
        <v>0.15</v>
      </c>
      <c r="D79" s="185">
        <v>0.1</v>
      </c>
      <c r="E79" s="185"/>
      <c r="F79" s="185"/>
      <c r="G79" s="99">
        <v>375</v>
      </c>
      <c r="H79" s="96" t="s">
        <v>982</v>
      </c>
      <c r="I79" s="101">
        <v>19.827100000000002</v>
      </c>
      <c r="J79" s="101">
        <f t="shared" si="2"/>
        <v>7435.1625000000004</v>
      </c>
      <c r="K79" s="114" t="s">
        <v>1019</v>
      </c>
    </row>
    <row r="80" spans="1:11" s="56" customFormat="1" ht="20.100000000000001" customHeight="1">
      <c r="A80" s="99">
        <v>20</v>
      </c>
      <c r="B80" s="98" t="s">
        <v>1020</v>
      </c>
      <c r="C80" s="97"/>
      <c r="D80" s="185"/>
      <c r="E80" s="185"/>
      <c r="F80" s="185"/>
      <c r="G80" s="99">
        <v>1885</v>
      </c>
      <c r="H80" s="96" t="s">
        <v>982</v>
      </c>
      <c r="I80" s="101">
        <v>10.87275</v>
      </c>
      <c r="J80" s="101">
        <f t="shared" si="2"/>
        <v>20495.133750000001</v>
      </c>
      <c r="K80" s="114" t="s">
        <v>1021</v>
      </c>
    </row>
    <row r="81" spans="1:11" s="56" customFormat="1" ht="20.100000000000001" customHeight="1">
      <c r="A81" s="90" t="s">
        <v>1022</v>
      </c>
      <c r="B81" s="91" t="s">
        <v>1023</v>
      </c>
      <c r="C81" s="92"/>
      <c r="D81" s="185"/>
      <c r="E81" s="185"/>
      <c r="F81" s="185"/>
      <c r="G81" s="91"/>
      <c r="H81" s="93"/>
      <c r="I81" s="101"/>
      <c r="J81" s="101"/>
      <c r="K81" s="113"/>
    </row>
    <row r="82" spans="1:11" s="56" customFormat="1" ht="20.100000000000001" customHeight="1">
      <c r="A82" s="65" t="s">
        <v>11</v>
      </c>
      <c r="B82" s="65" t="s">
        <v>1024</v>
      </c>
      <c r="C82" s="95" t="s">
        <v>1025</v>
      </c>
      <c r="D82" s="185" t="s">
        <v>1026</v>
      </c>
      <c r="E82" s="185"/>
      <c r="F82" s="185"/>
      <c r="G82" s="65" t="s">
        <v>26</v>
      </c>
      <c r="H82" s="116" t="s">
        <v>859</v>
      </c>
      <c r="I82" s="101"/>
      <c r="J82" s="101"/>
      <c r="K82" s="123" t="s">
        <v>30</v>
      </c>
    </row>
    <row r="83" spans="1:11" s="56" customFormat="1" ht="20.100000000000001" customHeight="1">
      <c r="A83" s="65">
        <v>1</v>
      </c>
      <c r="B83" s="117" t="s">
        <v>1027</v>
      </c>
      <c r="C83" s="118">
        <v>2.2000000000000002</v>
      </c>
      <c r="D83" s="185">
        <v>2</v>
      </c>
      <c r="E83" s="185"/>
      <c r="F83" s="185"/>
      <c r="G83" s="99">
        <f>VLOOKUP(B83,[1]Sheet1!M:N,2,0)</f>
        <v>7</v>
      </c>
      <c r="H83" s="116" t="s">
        <v>859</v>
      </c>
      <c r="I83" s="101">
        <v>1133.5999999999999</v>
      </c>
      <c r="J83" s="101">
        <f t="shared" si="2"/>
        <v>7935.1999999999989</v>
      </c>
      <c r="K83" s="124" t="s">
        <v>1028</v>
      </c>
    </row>
    <row r="84" spans="1:11" s="56" customFormat="1" ht="20.100000000000001" customHeight="1">
      <c r="A84" s="65">
        <v>2</v>
      </c>
      <c r="B84" s="117" t="s">
        <v>1029</v>
      </c>
      <c r="C84" s="118">
        <v>2</v>
      </c>
      <c r="D84" s="185">
        <v>2.2000000000000002</v>
      </c>
      <c r="E84" s="185"/>
      <c r="F84" s="185"/>
      <c r="G84" s="99">
        <f>VLOOKUP(B84,[1]Sheet1!M:N,2,0)</f>
        <v>12</v>
      </c>
      <c r="H84" s="116" t="s">
        <v>859</v>
      </c>
      <c r="I84" s="101">
        <v>1133.5999999999999</v>
      </c>
      <c r="J84" s="101">
        <f t="shared" si="2"/>
        <v>13603.199999999999</v>
      </c>
      <c r="K84" s="124" t="s">
        <v>1030</v>
      </c>
    </row>
    <row r="85" spans="1:11" s="56" customFormat="1" ht="20.100000000000001" customHeight="1">
      <c r="A85" s="65">
        <v>3</v>
      </c>
      <c r="B85" s="119" t="s">
        <v>1031</v>
      </c>
      <c r="C85" s="118">
        <v>1.5</v>
      </c>
      <c r="D85" s="185">
        <v>2</v>
      </c>
      <c r="E85" s="185"/>
      <c r="F85" s="185"/>
      <c r="G85" s="99">
        <f>VLOOKUP(B85,[1]Sheet1!M:N,2,0)</f>
        <v>23</v>
      </c>
      <c r="H85" s="116" t="s">
        <v>859</v>
      </c>
      <c r="I85" s="101">
        <v>708.5</v>
      </c>
      <c r="J85" s="101">
        <f t="shared" si="2"/>
        <v>16295.5</v>
      </c>
      <c r="K85" s="124" t="s">
        <v>1030</v>
      </c>
    </row>
    <row r="86" spans="1:11" s="56" customFormat="1" ht="20.100000000000001" customHeight="1">
      <c r="A86" s="65">
        <v>4</v>
      </c>
      <c r="B86" s="120" t="s">
        <v>1032</v>
      </c>
      <c r="C86" s="118">
        <v>1.2</v>
      </c>
      <c r="D86" s="185">
        <v>1.5</v>
      </c>
      <c r="E86" s="185"/>
      <c r="F86" s="185"/>
      <c r="G86" s="99">
        <f>VLOOKUP(B86,[1]Sheet1!M:N,2,0)</f>
        <v>17</v>
      </c>
      <c r="H86" s="116" t="s">
        <v>859</v>
      </c>
      <c r="I86" s="101">
        <v>425.1</v>
      </c>
      <c r="J86" s="101">
        <f t="shared" si="2"/>
        <v>7226.7000000000007</v>
      </c>
      <c r="K86" s="124" t="s">
        <v>1030</v>
      </c>
    </row>
    <row r="87" spans="1:11" s="56" customFormat="1" ht="20.100000000000001" customHeight="1">
      <c r="A87" s="65">
        <v>5</v>
      </c>
      <c r="B87" s="120" t="s">
        <v>1033</v>
      </c>
      <c r="C87" s="118">
        <v>1.3</v>
      </c>
      <c r="D87" s="185">
        <v>1.8</v>
      </c>
      <c r="E87" s="185"/>
      <c r="F87" s="185"/>
      <c r="G87" s="99">
        <f>VLOOKUP(B87,[1]Sheet1!M:N,2,0)</f>
        <v>27</v>
      </c>
      <c r="H87" s="116" t="s">
        <v>859</v>
      </c>
      <c r="I87" s="101">
        <v>637.65</v>
      </c>
      <c r="J87" s="101">
        <f t="shared" si="2"/>
        <v>17216.55</v>
      </c>
      <c r="K87" s="124" t="s">
        <v>1030</v>
      </c>
    </row>
    <row r="88" spans="1:11" s="56" customFormat="1" ht="20.100000000000001" customHeight="1">
      <c r="A88" s="65">
        <v>6</v>
      </c>
      <c r="B88" s="119" t="s">
        <v>1034</v>
      </c>
      <c r="C88" s="118">
        <v>1.2</v>
      </c>
      <c r="D88" s="185">
        <v>1.5</v>
      </c>
      <c r="E88" s="185"/>
      <c r="F88" s="185"/>
      <c r="G88" s="99">
        <f>VLOOKUP(B88,[1]Sheet1!M:N,2,0)</f>
        <v>16</v>
      </c>
      <c r="H88" s="116" t="s">
        <v>859</v>
      </c>
      <c r="I88" s="101">
        <v>354.25</v>
      </c>
      <c r="J88" s="101">
        <f t="shared" si="2"/>
        <v>5668</v>
      </c>
      <c r="K88" s="124" t="s">
        <v>1030</v>
      </c>
    </row>
    <row r="89" spans="1:11" s="56" customFormat="1" ht="20.100000000000001" customHeight="1">
      <c r="A89" s="65">
        <v>7</v>
      </c>
      <c r="B89" s="119" t="s">
        <v>1035</v>
      </c>
      <c r="C89" s="95">
        <v>1</v>
      </c>
      <c r="D89" s="185">
        <v>1.2</v>
      </c>
      <c r="E89" s="185"/>
      <c r="F89" s="185"/>
      <c r="G89" s="99">
        <f>VLOOKUP(B89,[1]Sheet1!M:N,2,0)</f>
        <v>7</v>
      </c>
      <c r="H89" s="116" t="s">
        <v>859</v>
      </c>
      <c r="I89" s="101">
        <v>368.42</v>
      </c>
      <c r="J89" s="101">
        <f t="shared" si="2"/>
        <v>2578.94</v>
      </c>
      <c r="K89" s="124" t="s">
        <v>1030</v>
      </c>
    </row>
    <row r="90" spans="1:11" s="56" customFormat="1" ht="20.100000000000001" customHeight="1">
      <c r="A90" s="65">
        <v>8</v>
      </c>
      <c r="B90" s="119" t="s">
        <v>1036</v>
      </c>
      <c r="C90" s="95">
        <v>1.8</v>
      </c>
      <c r="D90" s="185">
        <v>1.5</v>
      </c>
      <c r="E90" s="185"/>
      <c r="F90" s="185"/>
      <c r="G90" s="99">
        <f>VLOOKUP(B90,[1]Sheet1!M:N,2,0)</f>
        <v>3</v>
      </c>
      <c r="H90" s="116" t="s">
        <v>1037</v>
      </c>
      <c r="I90" s="101">
        <v>708.5</v>
      </c>
      <c r="J90" s="101">
        <f t="shared" si="2"/>
        <v>2125.5</v>
      </c>
      <c r="K90" s="115" t="s">
        <v>1038</v>
      </c>
    </row>
    <row r="91" spans="1:11" s="56" customFormat="1" ht="20.100000000000001" customHeight="1">
      <c r="A91" s="65">
        <v>9</v>
      </c>
      <c r="B91" s="119" t="s">
        <v>1039</v>
      </c>
      <c r="C91" s="121">
        <v>1.3</v>
      </c>
      <c r="D91" s="185">
        <v>1.8</v>
      </c>
      <c r="E91" s="185"/>
      <c r="F91" s="185"/>
      <c r="G91" s="99">
        <f>VLOOKUP(B91,[1]Sheet1!M:N,2,0)</f>
        <v>11</v>
      </c>
      <c r="H91" s="116" t="s">
        <v>859</v>
      </c>
      <c r="I91" s="101">
        <v>850.2</v>
      </c>
      <c r="J91" s="101">
        <f t="shared" si="2"/>
        <v>9352.2000000000007</v>
      </c>
      <c r="K91" s="115" t="s">
        <v>1038</v>
      </c>
    </row>
    <row r="92" spans="1:11" s="56" customFormat="1" ht="20.100000000000001" customHeight="1">
      <c r="A92" s="65" t="s">
        <v>1040</v>
      </c>
      <c r="B92" s="66" t="s">
        <v>1041</v>
      </c>
      <c r="C92" s="69"/>
      <c r="D92" s="203"/>
      <c r="E92" s="204"/>
      <c r="F92" s="205"/>
      <c r="G92" s="65">
        <v>4365</v>
      </c>
      <c r="H92" s="65" t="s">
        <v>46</v>
      </c>
      <c r="I92" s="101">
        <v>11.0199</v>
      </c>
      <c r="J92" s="101">
        <f t="shared" si="2"/>
        <v>48101.863499999999</v>
      </c>
      <c r="K92" s="103"/>
    </row>
    <row r="93" spans="1:11" s="56" customFormat="1" ht="20.100000000000001" customHeight="1">
      <c r="A93" s="206" t="s">
        <v>21</v>
      </c>
      <c r="B93" s="207"/>
      <c r="C93" s="208"/>
      <c r="D93" s="207"/>
      <c r="E93" s="207"/>
      <c r="F93" s="207"/>
      <c r="G93" s="207"/>
      <c r="H93" s="207"/>
      <c r="I93" s="209"/>
      <c r="J93" s="125">
        <f>SUM(J5:J92)</f>
        <v>1830100.8967699991</v>
      </c>
      <c r="K93" s="103"/>
    </row>
    <row r="94" spans="1:11" s="56" customFormat="1" ht="72" customHeight="1">
      <c r="A94" s="154" t="s">
        <v>1042</v>
      </c>
      <c r="B94" s="154"/>
      <c r="C94" s="154"/>
      <c r="D94" s="154"/>
      <c r="E94" s="154"/>
      <c r="F94" s="154"/>
      <c r="G94" s="154"/>
      <c r="H94" s="154"/>
      <c r="I94" s="154"/>
      <c r="J94" s="154"/>
      <c r="K94" s="154"/>
    </row>
    <row r="95" spans="1:11" s="56" customFormat="1" ht="17.100000000000001" customHeight="1">
      <c r="A95" s="186"/>
      <c r="B95" s="186"/>
      <c r="C95" s="186"/>
      <c r="D95" s="186"/>
      <c r="E95" s="186"/>
      <c r="F95" s="186"/>
      <c r="G95" s="186"/>
      <c r="H95" s="186"/>
      <c r="I95" s="186"/>
      <c r="J95" s="186"/>
      <c r="K95" s="186"/>
    </row>
    <row r="96" spans="1:11" s="56" customFormat="1">
      <c r="A96" s="187"/>
      <c r="B96" s="188"/>
      <c r="C96" s="189"/>
      <c r="D96" s="188"/>
      <c r="E96" s="188"/>
      <c r="F96" s="188"/>
      <c r="G96" s="188"/>
      <c r="H96" s="188"/>
      <c r="I96" s="188"/>
      <c r="J96" s="188"/>
      <c r="K96" s="189"/>
    </row>
  </sheetData>
  <mergeCells count="63">
    <mergeCell ref="A1:K1"/>
    <mergeCell ref="C2:E2"/>
    <mergeCell ref="B4:K4"/>
    <mergeCell ref="C53:D53"/>
    <mergeCell ref="D54:F54"/>
    <mergeCell ref="I2:I3"/>
    <mergeCell ref="D55:F55"/>
    <mergeCell ref="D56:F56"/>
    <mergeCell ref="D57:F57"/>
    <mergeCell ref="D58:F58"/>
    <mergeCell ref="D59:F59"/>
    <mergeCell ref="D60:F60"/>
    <mergeCell ref="D61:F61"/>
    <mergeCell ref="D62:F62"/>
    <mergeCell ref="D63:F63"/>
    <mergeCell ref="D64:F64"/>
    <mergeCell ref="D79:F79"/>
    <mergeCell ref="D80:F80"/>
    <mergeCell ref="D81:F81"/>
    <mergeCell ref="D82:F82"/>
    <mergeCell ref="D83:F83"/>
    <mergeCell ref="D84:F84"/>
    <mergeCell ref="D85:F85"/>
    <mergeCell ref="D86:F86"/>
    <mergeCell ref="D87:F87"/>
    <mergeCell ref="D88:F88"/>
    <mergeCell ref="D89:F89"/>
    <mergeCell ref="D90:F90"/>
    <mergeCell ref="D91:F91"/>
    <mergeCell ref="D92:F92"/>
    <mergeCell ref="A93:I93"/>
    <mergeCell ref="A94:K94"/>
    <mergeCell ref="A95:K95"/>
    <mergeCell ref="A96:K96"/>
    <mergeCell ref="A2:A3"/>
    <mergeCell ref="A53:A54"/>
    <mergeCell ref="A75:A78"/>
    <mergeCell ref="B2:B3"/>
    <mergeCell ref="B53:B54"/>
    <mergeCell ref="B75:B78"/>
    <mergeCell ref="C75:C78"/>
    <mergeCell ref="G2:G3"/>
    <mergeCell ref="G53:G54"/>
    <mergeCell ref="G75:G78"/>
    <mergeCell ref="H2:H3"/>
    <mergeCell ref="H53:H54"/>
    <mergeCell ref="H75:H78"/>
    <mergeCell ref="D75:F78"/>
    <mergeCell ref="I75:I78"/>
    <mergeCell ref="J2:J3"/>
    <mergeCell ref="J75:J78"/>
    <mergeCell ref="K2:K3"/>
    <mergeCell ref="K53:K54"/>
    <mergeCell ref="D70:F70"/>
    <mergeCell ref="D71:F71"/>
    <mergeCell ref="D72:F72"/>
    <mergeCell ref="D73:F73"/>
    <mergeCell ref="D74:F74"/>
    <mergeCell ref="D65:F65"/>
    <mergeCell ref="D66:F66"/>
    <mergeCell ref="D67:F67"/>
    <mergeCell ref="D68:F68"/>
    <mergeCell ref="D69:F69"/>
  </mergeCells>
  <phoneticPr fontId="35" type="noConversion"/>
  <pageMargins left="0.75" right="0.75" top="1" bottom="1" header="0.5" footer="0.5"/>
  <pageSetup paperSize="9" scale="74" fitToHeight="0"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6"/>
  <sheetViews>
    <sheetView topLeftCell="A19" workbookViewId="0">
      <selection activeCell="C22" sqref="C22"/>
    </sheetView>
  </sheetViews>
  <sheetFormatPr defaultColWidth="9.140625" defaultRowHeight="12.75"/>
  <cols>
    <col min="1" max="1" width="4.85546875" customWidth="1"/>
    <col min="2" max="2" width="13.140625" customWidth="1"/>
    <col min="3" max="3" width="31.140625" customWidth="1"/>
    <col min="4" max="4" width="5.5703125" customWidth="1"/>
    <col min="5" max="5" width="9.7109375" customWidth="1"/>
    <col min="6" max="6" width="9.7109375" style="1" customWidth="1"/>
    <col min="7" max="7" width="13.7109375" style="1" customWidth="1"/>
    <col min="8" max="8" width="15.42578125" style="1" customWidth="1"/>
    <col min="10" max="10" width="12" style="1" customWidth="1"/>
  </cols>
  <sheetData>
    <row r="1" spans="1:10" ht="39" customHeight="1">
      <c r="A1" s="222" t="s">
        <v>1043</v>
      </c>
      <c r="B1" s="222"/>
      <c r="C1" s="222"/>
      <c r="D1" s="222"/>
      <c r="E1" s="222"/>
      <c r="F1" s="222"/>
      <c r="G1" s="222"/>
      <c r="H1" s="222"/>
      <c r="I1" s="222"/>
      <c r="J1" s="222"/>
    </row>
    <row r="2" spans="1:10" ht="14.25" customHeight="1">
      <c r="A2" s="218" t="s">
        <v>11</v>
      </c>
      <c r="B2" s="220" t="s">
        <v>23</v>
      </c>
      <c r="C2" s="220" t="s">
        <v>24</v>
      </c>
      <c r="D2" s="220" t="s">
        <v>25</v>
      </c>
      <c r="E2" s="220" t="s">
        <v>26</v>
      </c>
      <c r="F2" s="220" t="s">
        <v>27</v>
      </c>
      <c r="G2" s="223"/>
      <c r="H2" s="223"/>
      <c r="I2" s="223"/>
      <c r="J2" s="224"/>
    </row>
    <row r="3" spans="1:10" ht="15.6" customHeight="1">
      <c r="A3" s="219"/>
      <c r="B3" s="221"/>
      <c r="C3" s="221"/>
      <c r="D3" s="221"/>
      <c r="E3" s="221"/>
      <c r="F3" s="225" t="s">
        <v>28</v>
      </c>
      <c r="G3" s="225"/>
      <c r="H3" s="226" t="s">
        <v>29</v>
      </c>
      <c r="I3" s="227" t="s">
        <v>30</v>
      </c>
      <c r="J3" s="228" t="s">
        <v>31</v>
      </c>
    </row>
    <row r="4" spans="1:10" ht="14.1" customHeight="1">
      <c r="A4" s="219"/>
      <c r="B4" s="221"/>
      <c r="C4" s="221"/>
      <c r="D4" s="221"/>
      <c r="E4" s="221"/>
      <c r="F4" s="41"/>
      <c r="G4" s="41" t="s">
        <v>32</v>
      </c>
      <c r="H4" s="226"/>
      <c r="I4" s="227"/>
      <c r="J4" s="229"/>
    </row>
    <row r="5" spans="1:10" ht="22.7" customHeight="1">
      <c r="A5" s="42"/>
      <c r="B5" s="215" t="s">
        <v>1044</v>
      </c>
      <c r="C5" s="215"/>
      <c r="D5" s="43"/>
      <c r="E5" s="43"/>
      <c r="F5" s="43"/>
      <c r="G5" s="43"/>
      <c r="H5" s="44"/>
      <c r="I5" s="51"/>
      <c r="J5" s="52"/>
    </row>
    <row r="6" spans="1:10" ht="56.1" customHeight="1">
      <c r="A6" s="42" t="s">
        <v>34</v>
      </c>
      <c r="B6" s="28" t="s">
        <v>35</v>
      </c>
      <c r="C6" s="28" t="s">
        <v>164</v>
      </c>
      <c r="D6" s="43" t="s">
        <v>37</v>
      </c>
      <c r="E6" s="43" t="s">
        <v>1045</v>
      </c>
      <c r="F6" s="45">
        <v>16.350000000000001</v>
      </c>
      <c r="G6" s="45"/>
      <c r="H6" s="45">
        <f>E6*F6</f>
        <v>1422.45</v>
      </c>
      <c r="I6" s="51"/>
      <c r="J6" s="53"/>
    </row>
    <row r="7" spans="1:10" ht="78.95" customHeight="1">
      <c r="A7" s="42" t="s">
        <v>39</v>
      </c>
      <c r="B7" s="28" t="s">
        <v>40</v>
      </c>
      <c r="C7" s="28" t="s">
        <v>1046</v>
      </c>
      <c r="D7" s="43" t="s">
        <v>37</v>
      </c>
      <c r="E7" s="43" t="s">
        <v>1047</v>
      </c>
      <c r="F7" s="45">
        <v>34.874549999999999</v>
      </c>
      <c r="G7" s="45">
        <v>16.5</v>
      </c>
      <c r="H7" s="45">
        <f t="shared" ref="H7:H25" si="0">E7*F7</f>
        <v>2895.9826320000002</v>
      </c>
      <c r="I7" s="51"/>
      <c r="J7" s="53"/>
    </row>
    <row r="8" spans="1:10" ht="87.2" customHeight="1">
      <c r="A8" s="42" t="s">
        <v>43</v>
      </c>
      <c r="B8" s="28" t="s">
        <v>1048</v>
      </c>
      <c r="C8" s="28" t="s">
        <v>1049</v>
      </c>
      <c r="D8" s="43" t="s">
        <v>194</v>
      </c>
      <c r="E8" s="43" t="s">
        <v>1050</v>
      </c>
      <c r="F8" s="45">
        <v>107.34480775</v>
      </c>
      <c r="G8" s="45">
        <v>61.6325</v>
      </c>
      <c r="H8" s="45">
        <f t="shared" si="0"/>
        <v>10622.842174939999</v>
      </c>
      <c r="I8" s="51"/>
      <c r="J8" s="53" t="s">
        <v>1051</v>
      </c>
    </row>
    <row r="9" spans="1:10" ht="48.95" customHeight="1">
      <c r="A9" s="42" t="s">
        <v>48</v>
      </c>
      <c r="B9" s="28" t="s">
        <v>1052</v>
      </c>
      <c r="C9" s="28" t="s">
        <v>1053</v>
      </c>
      <c r="D9" s="43" t="s">
        <v>793</v>
      </c>
      <c r="E9" s="43" t="s">
        <v>34</v>
      </c>
      <c r="F9" s="45">
        <v>30052.171999999999</v>
      </c>
      <c r="G9" s="45">
        <v>24134.799999999999</v>
      </c>
      <c r="H9" s="45">
        <f t="shared" si="0"/>
        <v>30052.171999999999</v>
      </c>
      <c r="I9" s="51"/>
      <c r="J9" s="53"/>
    </row>
    <row r="10" spans="1:10" ht="42.2" customHeight="1">
      <c r="A10" s="42" t="s">
        <v>52</v>
      </c>
      <c r="B10" s="28" t="s">
        <v>1054</v>
      </c>
      <c r="C10" s="28" t="s">
        <v>1055</v>
      </c>
      <c r="D10" s="43" t="s">
        <v>793</v>
      </c>
      <c r="E10" s="43" t="s">
        <v>60</v>
      </c>
      <c r="F10" s="45">
        <v>1613.2</v>
      </c>
      <c r="G10" s="45">
        <v>1200</v>
      </c>
      <c r="H10" s="45">
        <f t="shared" si="0"/>
        <v>11292.4</v>
      </c>
      <c r="I10" s="51"/>
      <c r="J10" s="53"/>
    </row>
    <row r="11" spans="1:10" ht="22.7" customHeight="1">
      <c r="A11" s="42"/>
      <c r="B11" s="215" t="s">
        <v>1056</v>
      </c>
      <c r="C11" s="215"/>
      <c r="D11" s="43"/>
      <c r="E11" s="43"/>
      <c r="F11" s="46"/>
      <c r="G11" s="46"/>
      <c r="H11" s="45"/>
      <c r="I11" s="51"/>
      <c r="J11" s="53"/>
    </row>
    <row r="12" spans="1:10" ht="51.4" customHeight="1">
      <c r="A12" s="42" t="s">
        <v>56</v>
      </c>
      <c r="B12" s="28" t="s">
        <v>35</v>
      </c>
      <c r="C12" s="28" t="s">
        <v>164</v>
      </c>
      <c r="D12" s="43" t="s">
        <v>37</v>
      </c>
      <c r="E12" s="43" t="s">
        <v>1057</v>
      </c>
      <c r="F12" s="45">
        <v>16.350000000000001</v>
      </c>
      <c r="G12" s="45"/>
      <c r="H12" s="45">
        <f t="shared" si="0"/>
        <v>2350.3125</v>
      </c>
      <c r="I12" s="51"/>
      <c r="J12" s="53"/>
    </row>
    <row r="13" spans="1:10" ht="84.95" customHeight="1">
      <c r="A13" s="42" t="s">
        <v>60</v>
      </c>
      <c r="B13" s="28" t="s">
        <v>40</v>
      </c>
      <c r="C13" s="28" t="s">
        <v>1046</v>
      </c>
      <c r="D13" s="43" t="s">
        <v>37</v>
      </c>
      <c r="E13" s="43" t="s">
        <v>1058</v>
      </c>
      <c r="F13" s="45">
        <v>16.350000000000001</v>
      </c>
      <c r="G13" s="45"/>
      <c r="H13" s="45">
        <f t="shared" si="0"/>
        <v>2180.7629999999999</v>
      </c>
      <c r="I13" s="51"/>
      <c r="J13" s="53"/>
    </row>
    <row r="14" spans="1:10" ht="80.650000000000006" customHeight="1">
      <c r="A14" s="42" t="s">
        <v>64</v>
      </c>
      <c r="B14" s="28" t="s">
        <v>1059</v>
      </c>
      <c r="C14" s="28" t="s">
        <v>1060</v>
      </c>
      <c r="D14" s="43" t="s">
        <v>194</v>
      </c>
      <c r="E14" s="43" t="s">
        <v>1061</v>
      </c>
      <c r="F14" s="45">
        <v>139.19300000000001</v>
      </c>
      <c r="G14" s="45">
        <v>90</v>
      </c>
      <c r="H14" s="45">
        <f t="shared" si="0"/>
        <v>18625.415330000003</v>
      </c>
      <c r="I14" s="51"/>
      <c r="J14" s="53" t="s">
        <v>1051</v>
      </c>
    </row>
    <row r="15" spans="1:10" ht="87.2" customHeight="1">
      <c r="A15" s="42" t="s">
        <v>68</v>
      </c>
      <c r="B15" s="28" t="s">
        <v>1059</v>
      </c>
      <c r="C15" s="28" t="s">
        <v>1049</v>
      </c>
      <c r="D15" s="43" t="s">
        <v>194</v>
      </c>
      <c r="E15" s="43" t="s">
        <v>1062</v>
      </c>
      <c r="F15" s="45">
        <v>107.34480775</v>
      </c>
      <c r="G15" s="45">
        <v>61.6325</v>
      </c>
      <c r="H15" s="45">
        <f t="shared" si="0"/>
        <v>3129.1011459124998</v>
      </c>
      <c r="I15" s="51"/>
      <c r="J15" s="53" t="s">
        <v>1051</v>
      </c>
    </row>
    <row r="16" spans="1:10" ht="45.95" customHeight="1">
      <c r="A16" s="42" t="s">
        <v>72</v>
      </c>
      <c r="B16" s="28" t="s">
        <v>1054</v>
      </c>
      <c r="C16" s="28" t="s">
        <v>1063</v>
      </c>
      <c r="D16" s="43" t="s">
        <v>793</v>
      </c>
      <c r="E16" s="43" t="s">
        <v>64</v>
      </c>
      <c r="F16" s="45">
        <v>1395.2</v>
      </c>
      <c r="G16" s="45">
        <v>1000</v>
      </c>
      <c r="H16" s="45">
        <f t="shared" si="0"/>
        <v>11161.6</v>
      </c>
      <c r="I16" s="51"/>
      <c r="J16" s="53"/>
    </row>
    <row r="17" spans="1:10" ht="38.1" customHeight="1">
      <c r="A17" s="42" t="s">
        <v>76</v>
      </c>
      <c r="B17" s="28" t="s">
        <v>1064</v>
      </c>
      <c r="C17" s="28" t="s">
        <v>1065</v>
      </c>
      <c r="D17" s="43" t="s">
        <v>793</v>
      </c>
      <c r="E17" s="43" t="s">
        <v>64</v>
      </c>
      <c r="F17" s="45">
        <v>512.29999999999995</v>
      </c>
      <c r="G17" s="45">
        <v>350</v>
      </c>
      <c r="H17" s="45">
        <f t="shared" si="0"/>
        <v>4098.3999999999996</v>
      </c>
      <c r="I17" s="51"/>
      <c r="J17" s="53"/>
    </row>
    <row r="18" spans="1:10" ht="22.7" customHeight="1">
      <c r="A18" s="42"/>
      <c r="B18" s="215" t="s">
        <v>1066</v>
      </c>
      <c r="C18" s="215"/>
      <c r="D18" s="43"/>
      <c r="E18" s="43"/>
      <c r="F18" s="46"/>
      <c r="G18" s="46"/>
      <c r="H18" s="45"/>
      <c r="I18" s="51"/>
      <c r="J18" s="53"/>
    </row>
    <row r="19" spans="1:10" ht="51.4" customHeight="1">
      <c r="A19" s="42" t="s">
        <v>80</v>
      </c>
      <c r="B19" s="28" t="s">
        <v>35</v>
      </c>
      <c r="C19" s="28" t="s">
        <v>164</v>
      </c>
      <c r="D19" s="43" t="s">
        <v>37</v>
      </c>
      <c r="E19" s="43" t="s">
        <v>1067</v>
      </c>
      <c r="F19" s="45">
        <v>16.350000000000001</v>
      </c>
      <c r="G19" s="45"/>
      <c r="H19" s="45">
        <f t="shared" si="0"/>
        <v>691.60500000000002</v>
      </c>
      <c r="I19" s="51"/>
      <c r="J19" s="53"/>
    </row>
    <row r="20" spans="1:10" ht="81.95" customHeight="1">
      <c r="A20" s="42" t="s">
        <v>85</v>
      </c>
      <c r="B20" s="28" t="s">
        <v>40</v>
      </c>
      <c r="C20" s="25" t="s">
        <v>1068</v>
      </c>
      <c r="D20" s="43" t="s">
        <v>37</v>
      </c>
      <c r="E20" s="43" t="s">
        <v>1067</v>
      </c>
      <c r="F20" s="45">
        <v>16.350000000000001</v>
      </c>
      <c r="G20" s="45"/>
      <c r="H20" s="45">
        <f t="shared" si="0"/>
        <v>691.60500000000002</v>
      </c>
      <c r="I20" s="51"/>
      <c r="J20" s="53"/>
    </row>
    <row r="21" spans="1:10" ht="87.2" customHeight="1">
      <c r="A21" s="42" t="s">
        <v>88</v>
      </c>
      <c r="B21" s="28" t="s">
        <v>1069</v>
      </c>
      <c r="C21" s="28" t="s">
        <v>1070</v>
      </c>
      <c r="D21" s="43" t="s">
        <v>194</v>
      </c>
      <c r="E21" s="43" t="s">
        <v>1071</v>
      </c>
      <c r="F21" s="45">
        <v>126.32337</v>
      </c>
      <c r="G21" s="45">
        <v>93.1</v>
      </c>
      <c r="H21" s="45">
        <f t="shared" si="0"/>
        <v>7633.7212491</v>
      </c>
      <c r="I21" s="51"/>
      <c r="J21" s="53"/>
    </row>
    <row r="22" spans="1:10" ht="60.95" customHeight="1">
      <c r="A22" s="42" t="s">
        <v>92</v>
      </c>
      <c r="B22" s="28" t="s">
        <v>1054</v>
      </c>
      <c r="C22" s="28" t="s">
        <v>1072</v>
      </c>
      <c r="D22" s="43" t="s">
        <v>793</v>
      </c>
      <c r="E22" s="43" t="s">
        <v>39</v>
      </c>
      <c r="F22" s="45">
        <v>5173.1400000000003</v>
      </c>
      <c r="G22" s="45">
        <v>1746</v>
      </c>
      <c r="H22" s="45">
        <f t="shared" si="0"/>
        <v>10346.280000000001</v>
      </c>
      <c r="I22" s="51"/>
      <c r="J22" s="53"/>
    </row>
    <row r="23" spans="1:10" ht="57.95" customHeight="1">
      <c r="A23" s="42" t="s">
        <v>95</v>
      </c>
      <c r="B23" s="28" t="s">
        <v>1054</v>
      </c>
      <c r="C23" s="28" t="s">
        <v>1073</v>
      </c>
      <c r="D23" s="43" t="s">
        <v>793</v>
      </c>
      <c r="E23" s="43" t="s">
        <v>39</v>
      </c>
      <c r="F23" s="45">
        <v>1231.7</v>
      </c>
      <c r="G23" s="45">
        <v>850</v>
      </c>
      <c r="H23" s="45">
        <f t="shared" si="0"/>
        <v>2463.4</v>
      </c>
      <c r="I23" s="51"/>
      <c r="J23" s="53"/>
    </row>
    <row r="24" spans="1:10" ht="60" customHeight="1">
      <c r="A24" s="42" t="s">
        <v>98</v>
      </c>
      <c r="B24" s="28" t="s">
        <v>1074</v>
      </c>
      <c r="C24" s="28" t="s">
        <v>1075</v>
      </c>
      <c r="D24" s="43" t="s">
        <v>680</v>
      </c>
      <c r="E24" s="43" t="s">
        <v>39</v>
      </c>
      <c r="F24" s="45">
        <v>350.32600000000002</v>
      </c>
      <c r="G24" s="45">
        <v>271.39999999999998</v>
      </c>
      <c r="H24" s="45">
        <f t="shared" si="0"/>
        <v>700.65200000000004</v>
      </c>
      <c r="I24" s="51"/>
      <c r="J24" s="53"/>
    </row>
    <row r="25" spans="1:10" ht="48.95" customHeight="1">
      <c r="A25" s="42" t="s">
        <v>101</v>
      </c>
      <c r="B25" s="47" t="s">
        <v>1076</v>
      </c>
      <c r="C25" s="47" t="s">
        <v>1077</v>
      </c>
      <c r="D25" s="48" t="s">
        <v>160</v>
      </c>
      <c r="E25" s="48" t="s">
        <v>39</v>
      </c>
      <c r="F25" s="49">
        <v>179.85</v>
      </c>
      <c r="G25" s="49">
        <v>150</v>
      </c>
      <c r="H25" s="49">
        <f t="shared" si="0"/>
        <v>359.7</v>
      </c>
      <c r="I25" s="54"/>
      <c r="J25" s="53"/>
    </row>
    <row r="26" spans="1:10" ht="17.100000000000001" customHeight="1">
      <c r="A26" s="216" t="s">
        <v>21</v>
      </c>
      <c r="B26" s="217"/>
      <c r="C26" s="217"/>
      <c r="D26" s="217"/>
      <c r="E26" s="217"/>
      <c r="F26" s="217"/>
      <c r="G26" s="217"/>
      <c r="H26" s="50">
        <f>SUM(H6:H25)</f>
        <v>120718.40203195249</v>
      </c>
      <c r="I26" s="51"/>
      <c r="J26" s="55"/>
    </row>
  </sheetData>
  <mergeCells count="15">
    <mergeCell ref="A1:J1"/>
    <mergeCell ref="F2:J2"/>
    <mergeCell ref="F3:G3"/>
    <mergeCell ref="B5:C5"/>
    <mergeCell ref="B11:C11"/>
    <mergeCell ref="H3:H4"/>
    <mergeCell ref="I3:I4"/>
    <mergeCell ref="J3:J4"/>
    <mergeCell ref="B18:C18"/>
    <mergeCell ref="A26:G26"/>
    <mergeCell ref="A2:A4"/>
    <mergeCell ref="B2:B4"/>
    <mergeCell ref="C2:C4"/>
    <mergeCell ref="D2:D4"/>
    <mergeCell ref="E2:E4"/>
  </mergeCells>
  <phoneticPr fontId="35" type="noConversion"/>
  <pageMargins left="0.78740157480314998" right="0.196850393700787" top="0.78740157480314998" bottom="0.39370078740157499" header="0" footer="0"/>
  <pageSetup paperSize="9" fitToHeight="0"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2"/>
  <sheetViews>
    <sheetView tabSelected="1" topLeftCell="A55" workbookViewId="0">
      <selection activeCell="O61" sqref="O61"/>
    </sheetView>
  </sheetViews>
  <sheetFormatPr defaultColWidth="9.140625" defaultRowHeight="12.75"/>
  <cols>
    <col min="1" max="1" width="4.85546875" style="18" customWidth="1"/>
    <col min="2" max="2" width="12.5703125" style="18" customWidth="1"/>
    <col min="3" max="3" width="35.7109375" style="18" customWidth="1"/>
    <col min="4" max="4" width="5.5703125" style="18" customWidth="1"/>
    <col min="5" max="6" width="9.7109375" style="18" customWidth="1"/>
    <col min="7" max="7" width="13.7109375" style="18" customWidth="1"/>
    <col min="8" max="8" width="10.28515625" style="18" customWidth="1"/>
    <col min="9" max="9" width="8.5703125" style="18" customWidth="1"/>
    <col min="10" max="10" width="12.140625" style="19" customWidth="1"/>
    <col min="11" max="16384" width="9.140625" style="18"/>
  </cols>
  <sheetData>
    <row r="1" spans="1:10" ht="29.25" customHeight="1">
      <c r="A1" s="159" t="s">
        <v>1078</v>
      </c>
      <c r="B1" s="159"/>
      <c r="C1" s="159"/>
      <c r="D1" s="159"/>
      <c r="E1" s="159"/>
      <c r="F1" s="159"/>
      <c r="G1" s="159"/>
      <c r="H1" s="159"/>
      <c r="I1" s="159"/>
      <c r="J1" s="159"/>
    </row>
    <row r="2" spans="1:10" ht="14.25" customHeight="1">
      <c r="A2" s="157" t="s">
        <v>11</v>
      </c>
      <c r="B2" s="158" t="s">
        <v>23</v>
      </c>
      <c r="C2" s="158" t="s">
        <v>24</v>
      </c>
      <c r="D2" s="158" t="s">
        <v>25</v>
      </c>
      <c r="E2" s="158" t="s">
        <v>26</v>
      </c>
      <c r="F2" s="158" t="s">
        <v>27</v>
      </c>
      <c r="G2" s="161"/>
      <c r="H2" s="161"/>
      <c r="I2" s="161"/>
      <c r="J2" s="163"/>
    </row>
    <row r="3" spans="1:10" ht="15.6" customHeight="1">
      <c r="A3" s="157"/>
      <c r="B3" s="158"/>
      <c r="C3" s="158"/>
      <c r="D3" s="158"/>
      <c r="E3" s="158"/>
      <c r="F3" s="164" t="s">
        <v>28</v>
      </c>
      <c r="G3" s="164"/>
      <c r="H3" s="236" t="s">
        <v>29</v>
      </c>
      <c r="I3" s="166" t="s">
        <v>30</v>
      </c>
      <c r="J3" s="167" t="s">
        <v>31</v>
      </c>
    </row>
    <row r="4" spans="1:10" ht="18.95" customHeight="1">
      <c r="A4" s="157"/>
      <c r="B4" s="234"/>
      <c r="C4" s="234"/>
      <c r="D4" s="234"/>
      <c r="E4" s="234"/>
      <c r="F4" s="20"/>
      <c r="G4" s="20" t="s">
        <v>32</v>
      </c>
      <c r="H4" s="237"/>
      <c r="I4" s="238"/>
      <c r="J4" s="239"/>
    </row>
    <row r="5" spans="1:10" ht="22.7" customHeight="1">
      <c r="A5" s="21"/>
      <c r="B5" s="235" t="s">
        <v>1079</v>
      </c>
      <c r="C5" s="235"/>
      <c r="D5" s="22"/>
      <c r="E5" s="22"/>
      <c r="F5" s="22"/>
      <c r="G5" s="22"/>
      <c r="H5" s="23"/>
      <c r="I5" s="35"/>
      <c r="J5" s="36"/>
    </row>
    <row r="6" spans="1:10" ht="62.25" customHeight="1">
      <c r="A6" s="24" t="s">
        <v>34</v>
      </c>
      <c r="B6" s="25" t="s">
        <v>35</v>
      </c>
      <c r="C6" s="25" t="s">
        <v>164</v>
      </c>
      <c r="D6" s="10" t="s">
        <v>37</v>
      </c>
      <c r="E6" s="10" t="s">
        <v>1080</v>
      </c>
      <c r="F6" s="26">
        <v>16.350000000000001</v>
      </c>
      <c r="G6" s="26"/>
      <c r="H6" s="26">
        <f>E6*F6</f>
        <v>2468.8500000000004</v>
      </c>
      <c r="I6" s="37"/>
      <c r="J6" s="38"/>
    </row>
    <row r="7" spans="1:10" ht="66.75" customHeight="1">
      <c r="A7" s="24" t="s">
        <v>39</v>
      </c>
      <c r="B7" s="25" t="s">
        <v>40</v>
      </c>
      <c r="C7" s="25" t="s">
        <v>1068</v>
      </c>
      <c r="D7" s="10" t="s">
        <v>37</v>
      </c>
      <c r="E7" s="10" t="s">
        <v>1080</v>
      </c>
      <c r="F7" s="26">
        <v>16.350000000000001</v>
      </c>
      <c r="G7" s="26"/>
      <c r="H7" s="26">
        <f t="shared" ref="H7:H38" si="0">E7*F7</f>
        <v>2468.8500000000004</v>
      </c>
      <c r="I7" s="37"/>
      <c r="J7" s="38"/>
    </row>
    <row r="8" spans="1:10" ht="75.95" customHeight="1">
      <c r="A8" s="24" t="s">
        <v>43</v>
      </c>
      <c r="B8" s="25" t="s">
        <v>1081</v>
      </c>
      <c r="C8" s="25" t="s">
        <v>1082</v>
      </c>
      <c r="D8" s="10" t="s">
        <v>194</v>
      </c>
      <c r="E8" s="10" t="s">
        <v>1083</v>
      </c>
      <c r="F8" s="26">
        <v>25.674731999999999</v>
      </c>
      <c r="G8" s="26">
        <v>13.16</v>
      </c>
      <c r="H8" s="26">
        <f t="shared" si="0"/>
        <v>2941.5540452399996</v>
      </c>
      <c r="I8" s="37"/>
      <c r="J8" s="39" t="s">
        <v>1051</v>
      </c>
    </row>
    <row r="9" spans="1:10" ht="72.95" customHeight="1">
      <c r="A9" s="24" t="s">
        <v>48</v>
      </c>
      <c r="B9" s="25" t="s">
        <v>1081</v>
      </c>
      <c r="C9" s="25" t="s">
        <v>1084</v>
      </c>
      <c r="D9" s="10" t="s">
        <v>194</v>
      </c>
      <c r="E9" s="10" t="s">
        <v>1085</v>
      </c>
      <c r="F9" s="26">
        <v>19.881599999999999</v>
      </c>
      <c r="G9" s="26">
        <v>8</v>
      </c>
      <c r="H9" s="26">
        <f t="shared" si="0"/>
        <v>365.62262399999997</v>
      </c>
      <c r="I9" s="37"/>
      <c r="J9" s="39" t="s">
        <v>1051</v>
      </c>
    </row>
    <row r="10" spans="1:10" ht="72.95" customHeight="1">
      <c r="A10" s="24" t="s">
        <v>52</v>
      </c>
      <c r="B10" s="25" t="s">
        <v>1081</v>
      </c>
      <c r="C10" s="25" t="s">
        <v>1086</v>
      </c>
      <c r="D10" s="10" t="s">
        <v>194</v>
      </c>
      <c r="E10" s="10" t="s">
        <v>1087</v>
      </c>
      <c r="F10" s="26">
        <v>17.574451499999999</v>
      </c>
      <c r="G10" s="26">
        <v>5.9450000000000003</v>
      </c>
      <c r="H10" s="26">
        <f t="shared" si="0"/>
        <v>1958.321130645</v>
      </c>
      <c r="I10" s="37"/>
      <c r="J10" s="39" t="s">
        <v>1051</v>
      </c>
    </row>
    <row r="11" spans="1:10" ht="68.099999999999994" customHeight="1">
      <c r="A11" s="24" t="s">
        <v>56</v>
      </c>
      <c r="B11" s="25" t="s">
        <v>1081</v>
      </c>
      <c r="C11" s="25" t="s">
        <v>1088</v>
      </c>
      <c r="D11" s="10" t="s">
        <v>194</v>
      </c>
      <c r="E11" s="10" t="s">
        <v>1089</v>
      </c>
      <c r="F11" s="26">
        <v>15.570432</v>
      </c>
      <c r="G11" s="26">
        <v>4.16</v>
      </c>
      <c r="H11" s="26">
        <f t="shared" si="0"/>
        <v>338.03407872000002</v>
      </c>
      <c r="I11" s="37"/>
      <c r="J11" s="39" t="s">
        <v>1051</v>
      </c>
    </row>
    <row r="12" spans="1:10" ht="75.95" customHeight="1">
      <c r="A12" s="24" t="s">
        <v>60</v>
      </c>
      <c r="B12" s="25" t="s">
        <v>1081</v>
      </c>
      <c r="C12" s="25" t="s">
        <v>1090</v>
      </c>
      <c r="D12" s="10" t="s">
        <v>194</v>
      </c>
      <c r="E12" s="10" t="s">
        <v>1091</v>
      </c>
      <c r="F12" s="26">
        <v>14.357915999999999</v>
      </c>
      <c r="G12" s="26">
        <v>3.08</v>
      </c>
      <c r="H12" s="26">
        <f t="shared" si="0"/>
        <v>2393.0338597199998</v>
      </c>
      <c r="I12" s="37"/>
      <c r="J12" s="39" t="s">
        <v>1051</v>
      </c>
    </row>
    <row r="13" spans="1:10" ht="69.95" customHeight="1">
      <c r="A13" s="24" t="s">
        <v>64</v>
      </c>
      <c r="B13" s="25" t="s">
        <v>1092</v>
      </c>
      <c r="C13" s="25" t="s">
        <v>1093</v>
      </c>
      <c r="D13" s="10" t="s">
        <v>793</v>
      </c>
      <c r="E13" s="10" t="s">
        <v>34</v>
      </c>
      <c r="F13" s="26">
        <v>4628.1400000000003</v>
      </c>
      <c r="G13" s="26">
        <v>1746</v>
      </c>
      <c r="H13" s="26">
        <f t="shared" si="0"/>
        <v>4628.1400000000003</v>
      </c>
      <c r="I13" s="37"/>
      <c r="J13" s="38"/>
    </row>
    <row r="14" spans="1:10" ht="66.2" customHeight="1">
      <c r="A14" s="24" t="s">
        <v>68</v>
      </c>
      <c r="B14" s="25" t="s">
        <v>1094</v>
      </c>
      <c r="C14" s="25" t="s">
        <v>1095</v>
      </c>
      <c r="D14" s="10" t="s">
        <v>160</v>
      </c>
      <c r="E14" s="10" t="s">
        <v>34</v>
      </c>
      <c r="F14" s="26">
        <v>404.82600000000002</v>
      </c>
      <c r="G14" s="26">
        <v>271.39999999999998</v>
      </c>
      <c r="H14" s="26">
        <f t="shared" si="0"/>
        <v>404.82600000000002</v>
      </c>
      <c r="I14" s="37"/>
      <c r="J14" s="38"/>
    </row>
    <row r="15" spans="1:10" ht="66.2" customHeight="1">
      <c r="A15" s="24" t="s">
        <v>72</v>
      </c>
      <c r="B15" s="25" t="s">
        <v>1096</v>
      </c>
      <c r="C15" s="25" t="s">
        <v>1097</v>
      </c>
      <c r="D15" s="10" t="s">
        <v>160</v>
      </c>
      <c r="E15" s="10" t="s">
        <v>39</v>
      </c>
      <c r="F15" s="26">
        <v>318.09469999999999</v>
      </c>
      <c r="G15" s="26">
        <v>241.83</v>
      </c>
      <c r="H15" s="26">
        <f t="shared" si="0"/>
        <v>636.18939999999998</v>
      </c>
      <c r="I15" s="37"/>
      <c r="J15" s="38"/>
    </row>
    <row r="16" spans="1:10" ht="42.2" customHeight="1">
      <c r="A16" s="24" t="s">
        <v>76</v>
      </c>
      <c r="B16" s="25" t="s">
        <v>1098</v>
      </c>
      <c r="C16" s="25" t="s">
        <v>1099</v>
      </c>
      <c r="D16" s="10" t="s">
        <v>160</v>
      </c>
      <c r="E16" s="10" t="s">
        <v>85</v>
      </c>
      <c r="F16" s="26">
        <v>27.25</v>
      </c>
      <c r="G16" s="26">
        <v>25</v>
      </c>
      <c r="H16" s="26">
        <f t="shared" si="0"/>
        <v>354.25</v>
      </c>
      <c r="I16" s="37"/>
      <c r="J16" s="38"/>
    </row>
    <row r="17" spans="1:10" ht="63" customHeight="1">
      <c r="A17" s="24" t="s">
        <v>80</v>
      </c>
      <c r="B17" s="25" t="s">
        <v>1100</v>
      </c>
      <c r="C17" s="25" t="s">
        <v>1101</v>
      </c>
      <c r="D17" s="10" t="s">
        <v>160</v>
      </c>
      <c r="E17" s="10" t="s">
        <v>52</v>
      </c>
      <c r="F17" s="26">
        <v>16.350000000000001</v>
      </c>
      <c r="G17" s="26">
        <v>15</v>
      </c>
      <c r="H17" s="26">
        <f t="shared" si="0"/>
        <v>81.75</v>
      </c>
      <c r="I17" s="37"/>
      <c r="J17" s="38"/>
    </row>
    <row r="18" spans="1:10" ht="42" customHeight="1">
      <c r="A18" s="24" t="s">
        <v>85</v>
      </c>
      <c r="B18" s="25" t="s">
        <v>1054</v>
      </c>
      <c r="C18" s="25" t="s">
        <v>1102</v>
      </c>
      <c r="D18" s="10" t="s">
        <v>793</v>
      </c>
      <c r="E18" s="10" t="s">
        <v>52</v>
      </c>
      <c r="F18" s="26">
        <v>1231.7</v>
      </c>
      <c r="G18" s="26">
        <v>850</v>
      </c>
      <c r="H18" s="26">
        <f t="shared" si="0"/>
        <v>6158.5</v>
      </c>
      <c r="I18" s="37"/>
      <c r="J18" s="38"/>
    </row>
    <row r="19" spans="1:10" ht="22.7" customHeight="1">
      <c r="A19" s="24"/>
      <c r="B19" s="155" t="s">
        <v>1103</v>
      </c>
      <c r="C19" s="155"/>
      <c r="D19" s="10"/>
      <c r="E19" s="10"/>
      <c r="F19" s="27"/>
      <c r="G19" s="27"/>
      <c r="H19" s="26">
        <f t="shared" si="0"/>
        <v>0</v>
      </c>
      <c r="I19" s="37"/>
      <c r="J19" s="38"/>
    </row>
    <row r="20" spans="1:10" ht="62.1" customHeight="1">
      <c r="A20" s="24" t="s">
        <v>88</v>
      </c>
      <c r="B20" s="25" t="s">
        <v>35</v>
      </c>
      <c r="C20" s="25" t="s">
        <v>164</v>
      </c>
      <c r="D20" s="10" t="s">
        <v>37</v>
      </c>
      <c r="E20" s="10" t="s">
        <v>1104</v>
      </c>
      <c r="F20" s="26">
        <v>16.350000000000001</v>
      </c>
      <c r="G20" s="26"/>
      <c r="H20" s="26">
        <f t="shared" si="0"/>
        <v>806.05500000000006</v>
      </c>
      <c r="I20" s="37"/>
      <c r="J20" s="38"/>
    </row>
    <row r="21" spans="1:10" ht="70.5" customHeight="1">
      <c r="A21" s="24" t="s">
        <v>92</v>
      </c>
      <c r="B21" s="25" t="s">
        <v>40</v>
      </c>
      <c r="C21" s="28" t="s">
        <v>1046</v>
      </c>
      <c r="D21" s="10" t="s">
        <v>37</v>
      </c>
      <c r="E21" s="10" t="s">
        <v>1104</v>
      </c>
      <c r="F21" s="26">
        <v>16.350000000000001</v>
      </c>
      <c r="G21" s="26"/>
      <c r="H21" s="26">
        <f t="shared" si="0"/>
        <v>806.05500000000006</v>
      </c>
      <c r="I21" s="37"/>
      <c r="J21" s="38"/>
    </row>
    <row r="22" spans="1:10" ht="51.4" customHeight="1">
      <c r="A22" s="24" t="s">
        <v>95</v>
      </c>
      <c r="B22" s="25" t="s">
        <v>1081</v>
      </c>
      <c r="C22" s="25" t="s">
        <v>1105</v>
      </c>
      <c r="D22" s="10" t="s">
        <v>194</v>
      </c>
      <c r="E22" s="10" t="s">
        <v>1106</v>
      </c>
      <c r="F22" s="26">
        <v>33.880251999999999</v>
      </c>
      <c r="G22" s="26">
        <v>10.76</v>
      </c>
      <c r="H22" s="26">
        <f t="shared" si="0"/>
        <v>2993.6590667199998</v>
      </c>
      <c r="I22" s="37"/>
      <c r="J22" s="39" t="s">
        <v>1051</v>
      </c>
    </row>
    <row r="23" spans="1:10" ht="51.4" customHeight="1">
      <c r="A23" s="24" t="s">
        <v>98</v>
      </c>
      <c r="B23" s="25" t="s">
        <v>1081</v>
      </c>
      <c r="C23" s="25" t="s">
        <v>1107</v>
      </c>
      <c r="D23" s="10" t="s">
        <v>194</v>
      </c>
      <c r="E23" s="10" t="s">
        <v>1108</v>
      </c>
      <c r="F23" s="26">
        <v>38.86504</v>
      </c>
      <c r="G23" s="26">
        <v>15.2</v>
      </c>
      <c r="H23" s="26">
        <f t="shared" si="0"/>
        <v>2020.98208</v>
      </c>
      <c r="I23" s="37"/>
      <c r="J23" s="39" t="s">
        <v>1051</v>
      </c>
    </row>
    <row r="24" spans="1:10" ht="51.4" customHeight="1">
      <c r="A24" s="24" t="s">
        <v>101</v>
      </c>
      <c r="B24" s="25" t="s">
        <v>1081</v>
      </c>
      <c r="C24" s="25" t="s">
        <v>1109</v>
      </c>
      <c r="D24" s="10" t="s">
        <v>194</v>
      </c>
      <c r="E24" s="10" t="s">
        <v>428</v>
      </c>
      <c r="F24" s="26">
        <v>20.896934999999999</v>
      </c>
      <c r="G24" s="26">
        <v>4.05</v>
      </c>
      <c r="H24" s="26">
        <f t="shared" si="0"/>
        <v>10.4484675</v>
      </c>
      <c r="I24" s="37"/>
      <c r="J24" s="39" t="s">
        <v>1051</v>
      </c>
    </row>
    <row r="25" spans="1:10" ht="39.950000000000003" customHeight="1">
      <c r="A25" s="24" t="s">
        <v>104</v>
      </c>
      <c r="B25" s="25" t="s">
        <v>1054</v>
      </c>
      <c r="C25" s="25" t="s">
        <v>1110</v>
      </c>
      <c r="D25" s="10" t="s">
        <v>793</v>
      </c>
      <c r="E25" s="10" t="s">
        <v>39</v>
      </c>
      <c r="F25" s="26">
        <v>1231.7</v>
      </c>
      <c r="G25" s="26">
        <v>850</v>
      </c>
      <c r="H25" s="26">
        <f t="shared" si="0"/>
        <v>2463.4</v>
      </c>
      <c r="I25" s="37"/>
      <c r="J25" s="38"/>
    </row>
    <row r="26" spans="1:10" ht="38.1" customHeight="1">
      <c r="A26" s="24" t="s">
        <v>107</v>
      </c>
      <c r="B26" s="25" t="s">
        <v>1054</v>
      </c>
      <c r="C26" s="25" t="s">
        <v>1111</v>
      </c>
      <c r="D26" s="10" t="s">
        <v>793</v>
      </c>
      <c r="E26" s="10" t="s">
        <v>34</v>
      </c>
      <c r="F26" s="26">
        <v>1340.7</v>
      </c>
      <c r="G26" s="26">
        <v>950</v>
      </c>
      <c r="H26" s="26">
        <f t="shared" si="0"/>
        <v>1340.7</v>
      </c>
      <c r="I26" s="37"/>
      <c r="J26" s="38"/>
    </row>
    <row r="27" spans="1:10" ht="33" customHeight="1">
      <c r="A27" s="24" t="s">
        <v>1112</v>
      </c>
      <c r="B27" s="25" t="s">
        <v>1054</v>
      </c>
      <c r="C27" s="25" t="s">
        <v>1113</v>
      </c>
      <c r="D27" s="10" t="s">
        <v>793</v>
      </c>
      <c r="E27" s="10" t="s">
        <v>34</v>
      </c>
      <c r="F27" s="26">
        <v>1395.2</v>
      </c>
      <c r="G27" s="26">
        <v>1000</v>
      </c>
      <c r="H27" s="26">
        <f t="shared" si="0"/>
        <v>1395.2</v>
      </c>
      <c r="I27" s="37"/>
      <c r="J27" s="38"/>
    </row>
    <row r="28" spans="1:10" ht="39" customHeight="1">
      <c r="A28" s="24" t="s">
        <v>532</v>
      </c>
      <c r="B28" s="25" t="s">
        <v>1114</v>
      </c>
      <c r="C28" s="25" t="s">
        <v>1115</v>
      </c>
      <c r="D28" s="10" t="s">
        <v>793</v>
      </c>
      <c r="E28" s="10">
        <v>20</v>
      </c>
      <c r="F28" s="26">
        <v>512.29999999999995</v>
      </c>
      <c r="G28" s="26">
        <v>350</v>
      </c>
      <c r="H28" s="26">
        <f t="shared" si="0"/>
        <v>10246</v>
      </c>
      <c r="I28" s="37"/>
      <c r="J28" s="38"/>
    </row>
    <row r="29" spans="1:10" ht="42.95" customHeight="1">
      <c r="A29" s="24" t="s">
        <v>1116</v>
      </c>
      <c r="B29" s="25" t="s">
        <v>1114</v>
      </c>
      <c r="C29" s="25" t="s">
        <v>1117</v>
      </c>
      <c r="D29" s="10" t="s">
        <v>793</v>
      </c>
      <c r="E29" s="10">
        <v>6</v>
      </c>
      <c r="F29" s="26">
        <v>512.29999999999995</v>
      </c>
      <c r="G29" s="26">
        <v>350</v>
      </c>
      <c r="H29" s="26">
        <f t="shared" si="0"/>
        <v>3073.7999999999997</v>
      </c>
      <c r="I29" s="37"/>
      <c r="J29" s="38"/>
    </row>
    <row r="30" spans="1:10" ht="42.95" customHeight="1">
      <c r="A30" s="24" t="s">
        <v>1118</v>
      </c>
      <c r="B30" s="25" t="s">
        <v>1114</v>
      </c>
      <c r="C30" s="25" t="s">
        <v>1119</v>
      </c>
      <c r="D30" s="10" t="s">
        <v>793</v>
      </c>
      <c r="E30" s="10">
        <v>4</v>
      </c>
      <c r="F30" s="26">
        <v>512.29999999999995</v>
      </c>
      <c r="G30" s="26">
        <v>350</v>
      </c>
      <c r="H30" s="26">
        <f t="shared" si="0"/>
        <v>2049.1999999999998</v>
      </c>
      <c r="I30" s="37"/>
      <c r="J30" s="38"/>
    </row>
    <row r="31" spans="1:10" ht="45.95" customHeight="1">
      <c r="A31" s="24">
        <v>25</v>
      </c>
      <c r="B31" s="25" t="s">
        <v>1120</v>
      </c>
      <c r="C31" s="25" t="s">
        <v>1121</v>
      </c>
      <c r="D31" s="10" t="s">
        <v>793</v>
      </c>
      <c r="E31" s="10">
        <v>1</v>
      </c>
      <c r="F31" s="26">
        <v>566.79999999999995</v>
      </c>
      <c r="G31" s="26">
        <v>400</v>
      </c>
      <c r="H31" s="26">
        <f t="shared" si="0"/>
        <v>566.79999999999995</v>
      </c>
      <c r="I31" s="37"/>
      <c r="J31" s="38"/>
    </row>
    <row r="32" spans="1:10" ht="24.95" customHeight="1">
      <c r="A32" s="24"/>
      <c r="B32" s="230" t="s">
        <v>1122</v>
      </c>
      <c r="C32" s="231"/>
      <c r="D32" s="10"/>
      <c r="E32" s="10"/>
      <c r="F32" s="27"/>
      <c r="G32" s="27"/>
      <c r="H32" s="26"/>
      <c r="I32" s="37"/>
      <c r="J32" s="38"/>
    </row>
    <row r="33" spans="1:10" ht="63.95" customHeight="1">
      <c r="A33" s="24">
        <v>26</v>
      </c>
      <c r="B33" s="25" t="s">
        <v>35</v>
      </c>
      <c r="C33" s="25" t="s">
        <v>164</v>
      </c>
      <c r="D33" s="10" t="s">
        <v>37</v>
      </c>
      <c r="E33" s="10" t="s">
        <v>1123</v>
      </c>
      <c r="F33" s="26">
        <v>16.350000000000001</v>
      </c>
      <c r="G33" s="26"/>
      <c r="H33" s="26">
        <f t="shared" si="0"/>
        <v>277.62300000000005</v>
      </c>
      <c r="I33" s="37"/>
      <c r="J33" s="38"/>
    </row>
    <row r="34" spans="1:10" ht="64.5" customHeight="1">
      <c r="A34" s="24">
        <v>27</v>
      </c>
      <c r="B34" s="25" t="s">
        <v>40</v>
      </c>
      <c r="C34" s="25" t="s">
        <v>1068</v>
      </c>
      <c r="D34" s="10" t="s">
        <v>37</v>
      </c>
      <c r="E34" s="10" t="s">
        <v>1123</v>
      </c>
      <c r="F34" s="26">
        <v>16.350000000000001</v>
      </c>
      <c r="G34" s="26"/>
      <c r="H34" s="26">
        <f t="shared" si="0"/>
        <v>277.62300000000005</v>
      </c>
      <c r="I34" s="37"/>
      <c r="J34" s="38"/>
    </row>
    <row r="35" spans="1:10" ht="75.95" customHeight="1">
      <c r="A35" s="24">
        <v>28</v>
      </c>
      <c r="B35" s="25" t="s">
        <v>1081</v>
      </c>
      <c r="C35" s="25" t="s">
        <v>1124</v>
      </c>
      <c r="D35" s="10" t="s">
        <v>194</v>
      </c>
      <c r="E35" s="10" t="s">
        <v>1125</v>
      </c>
      <c r="F35" s="26">
        <v>69.905569499999999</v>
      </c>
      <c r="G35" s="26">
        <v>28.285</v>
      </c>
      <c r="H35" s="26">
        <f t="shared" si="0"/>
        <v>1134.567392985</v>
      </c>
      <c r="I35" s="37"/>
      <c r="J35" s="39" t="s">
        <v>1051</v>
      </c>
    </row>
    <row r="36" spans="1:10" ht="57" customHeight="1">
      <c r="A36" s="24">
        <v>29</v>
      </c>
      <c r="B36" s="25" t="s">
        <v>1081</v>
      </c>
      <c r="C36" s="25" t="s">
        <v>1107</v>
      </c>
      <c r="D36" s="10" t="s">
        <v>194</v>
      </c>
      <c r="E36" s="10" t="s">
        <v>1126</v>
      </c>
      <c r="F36" s="26">
        <v>38.86504</v>
      </c>
      <c r="G36" s="26">
        <v>15.2</v>
      </c>
      <c r="H36" s="26">
        <f t="shared" si="0"/>
        <v>1255.340792</v>
      </c>
      <c r="I36" s="37"/>
      <c r="J36" s="39" t="s">
        <v>1051</v>
      </c>
    </row>
    <row r="37" spans="1:10" ht="42" customHeight="1">
      <c r="A37" s="24">
        <v>30</v>
      </c>
      <c r="B37" s="25" t="s">
        <v>1127</v>
      </c>
      <c r="C37" s="25" t="s">
        <v>1128</v>
      </c>
      <c r="D37" s="10" t="s">
        <v>1129</v>
      </c>
      <c r="E37" s="10" t="s">
        <v>39</v>
      </c>
      <c r="F37" s="26">
        <v>2289</v>
      </c>
      <c r="G37" s="26">
        <v>1800</v>
      </c>
      <c r="H37" s="26">
        <f t="shared" si="0"/>
        <v>4578</v>
      </c>
      <c r="I37" s="37"/>
      <c r="J37" s="38"/>
    </row>
    <row r="38" spans="1:10" ht="51.4" customHeight="1">
      <c r="A38" s="24">
        <v>31</v>
      </c>
      <c r="B38" s="25" t="s">
        <v>1076</v>
      </c>
      <c r="C38" s="25" t="s">
        <v>1130</v>
      </c>
      <c r="D38" s="10" t="s">
        <v>160</v>
      </c>
      <c r="E38" s="10" t="s">
        <v>39</v>
      </c>
      <c r="F38" s="26">
        <v>115.7689</v>
      </c>
      <c r="G38" s="26">
        <v>91.21</v>
      </c>
      <c r="H38" s="26">
        <f t="shared" si="0"/>
        <v>231.5378</v>
      </c>
      <c r="I38" s="37"/>
      <c r="J38" s="38"/>
    </row>
    <row r="39" spans="1:10" ht="51.4" customHeight="1">
      <c r="A39" s="24">
        <v>32</v>
      </c>
      <c r="B39" s="25" t="s">
        <v>1076</v>
      </c>
      <c r="C39" s="25" t="s">
        <v>1131</v>
      </c>
      <c r="D39" s="10" t="s">
        <v>160</v>
      </c>
      <c r="E39" s="10" t="s">
        <v>39</v>
      </c>
      <c r="F39" s="26">
        <v>179.85</v>
      </c>
      <c r="G39" s="26">
        <v>150</v>
      </c>
      <c r="H39" s="26">
        <f t="shared" ref="H39:H61" si="1">E39*F39</f>
        <v>359.7</v>
      </c>
      <c r="I39" s="37"/>
      <c r="J39" s="38"/>
    </row>
    <row r="40" spans="1:10" ht="51.4" customHeight="1">
      <c r="A40" s="24">
        <v>33</v>
      </c>
      <c r="B40" s="25" t="s">
        <v>1076</v>
      </c>
      <c r="C40" s="25" t="s">
        <v>1132</v>
      </c>
      <c r="D40" s="10" t="s">
        <v>160</v>
      </c>
      <c r="E40" s="10" t="s">
        <v>39</v>
      </c>
      <c r="F40" s="26">
        <v>179.85</v>
      </c>
      <c r="G40" s="26">
        <v>150</v>
      </c>
      <c r="H40" s="26">
        <f t="shared" si="1"/>
        <v>359.7</v>
      </c>
      <c r="I40" s="37"/>
      <c r="J40" s="38"/>
    </row>
    <row r="41" spans="1:10" ht="51.4" customHeight="1">
      <c r="A41" s="24">
        <v>34</v>
      </c>
      <c r="B41" s="25" t="s">
        <v>1076</v>
      </c>
      <c r="C41" s="25" t="s">
        <v>1133</v>
      </c>
      <c r="D41" s="10" t="s">
        <v>160</v>
      </c>
      <c r="E41" s="10" t="s">
        <v>39</v>
      </c>
      <c r="F41" s="26">
        <v>179.85</v>
      </c>
      <c r="G41" s="26">
        <v>150</v>
      </c>
      <c r="H41" s="26">
        <f t="shared" si="1"/>
        <v>359.7</v>
      </c>
      <c r="I41" s="37"/>
      <c r="J41" s="38"/>
    </row>
    <row r="42" spans="1:10" ht="54" customHeight="1">
      <c r="A42" s="24">
        <v>35</v>
      </c>
      <c r="B42" s="25" t="s">
        <v>1076</v>
      </c>
      <c r="C42" s="25" t="s">
        <v>1134</v>
      </c>
      <c r="D42" s="10" t="s">
        <v>160</v>
      </c>
      <c r="E42" s="10" t="s">
        <v>39</v>
      </c>
      <c r="F42" s="26">
        <v>179.85</v>
      </c>
      <c r="G42" s="26">
        <v>150</v>
      </c>
      <c r="H42" s="26">
        <f t="shared" si="1"/>
        <v>359.7</v>
      </c>
      <c r="I42" s="37"/>
      <c r="J42" s="38"/>
    </row>
    <row r="43" spans="1:10" ht="21" customHeight="1">
      <c r="A43" s="24"/>
      <c r="B43" s="230" t="s">
        <v>377</v>
      </c>
      <c r="C43" s="231"/>
      <c r="D43" s="10"/>
      <c r="E43" s="10"/>
      <c r="F43" s="27"/>
      <c r="G43" s="27"/>
      <c r="H43" s="26"/>
      <c r="I43" s="37"/>
      <c r="J43" s="38"/>
    </row>
    <row r="44" spans="1:10" ht="60" customHeight="1">
      <c r="A44" s="24">
        <v>36</v>
      </c>
      <c r="B44" s="25" t="s">
        <v>35</v>
      </c>
      <c r="C44" s="25" t="s">
        <v>164</v>
      </c>
      <c r="D44" s="10" t="s">
        <v>37</v>
      </c>
      <c r="E44" s="10" t="s">
        <v>1135</v>
      </c>
      <c r="F44" s="26">
        <v>16.350000000000001</v>
      </c>
      <c r="G44" s="26"/>
      <c r="H44" s="26">
        <f t="shared" si="1"/>
        <v>66.544500000000014</v>
      </c>
      <c r="I44" s="37"/>
      <c r="J44" s="38"/>
    </row>
    <row r="45" spans="1:10" ht="69" customHeight="1">
      <c r="A45" s="24">
        <v>37</v>
      </c>
      <c r="B45" s="25" t="s">
        <v>40</v>
      </c>
      <c r="C45" s="25" t="s">
        <v>1068</v>
      </c>
      <c r="D45" s="10" t="s">
        <v>37</v>
      </c>
      <c r="E45" s="10" t="s">
        <v>1135</v>
      </c>
      <c r="F45" s="26">
        <v>16.350000000000001</v>
      </c>
      <c r="G45" s="26"/>
      <c r="H45" s="26">
        <f t="shared" si="1"/>
        <v>66.544500000000014</v>
      </c>
      <c r="I45" s="37"/>
      <c r="J45" s="38"/>
    </row>
    <row r="46" spans="1:10" ht="75.75" customHeight="1">
      <c r="A46" s="24">
        <v>38</v>
      </c>
      <c r="B46" s="25" t="s">
        <v>1081</v>
      </c>
      <c r="C46" s="25" t="s">
        <v>1082</v>
      </c>
      <c r="D46" s="10" t="s">
        <v>194</v>
      </c>
      <c r="E46" s="10" t="s">
        <v>1136</v>
      </c>
      <c r="F46" s="26">
        <v>25.674731999999999</v>
      </c>
      <c r="G46" s="26">
        <v>13.16</v>
      </c>
      <c r="H46" s="26">
        <f t="shared" si="1"/>
        <v>298.85388047999999</v>
      </c>
      <c r="I46" s="37"/>
      <c r="J46" s="39" t="s">
        <v>1051</v>
      </c>
    </row>
    <row r="47" spans="1:10" ht="57" customHeight="1">
      <c r="A47" s="24">
        <v>39</v>
      </c>
      <c r="B47" s="25" t="s">
        <v>1100</v>
      </c>
      <c r="C47" s="25" t="s">
        <v>1137</v>
      </c>
      <c r="D47" s="10" t="s">
        <v>160</v>
      </c>
      <c r="E47" s="10" t="s">
        <v>39</v>
      </c>
      <c r="F47" s="26">
        <v>152.6</v>
      </c>
      <c r="G47" s="26">
        <v>125</v>
      </c>
      <c r="H47" s="26">
        <f t="shared" si="1"/>
        <v>305.2</v>
      </c>
      <c r="I47" s="37"/>
      <c r="J47" s="38"/>
    </row>
    <row r="48" spans="1:10" ht="42" customHeight="1">
      <c r="A48" s="24">
        <v>40</v>
      </c>
      <c r="B48" s="25" t="s">
        <v>1127</v>
      </c>
      <c r="C48" s="25" t="s">
        <v>1138</v>
      </c>
      <c r="D48" s="10" t="s">
        <v>1129</v>
      </c>
      <c r="E48" s="10" t="s">
        <v>34</v>
      </c>
      <c r="F48" s="26">
        <v>2289</v>
      </c>
      <c r="G48" s="26">
        <v>1800</v>
      </c>
      <c r="H48" s="26">
        <f t="shared" si="1"/>
        <v>2289</v>
      </c>
      <c r="I48" s="37"/>
      <c r="J48" s="38"/>
    </row>
    <row r="49" spans="1:10" ht="45" customHeight="1">
      <c r="A49" s="24">
        <v>41</v>
      </c>
      <c r="B49" s="25" t="s">
        <v>1127</v>
      </c>
      <c r="C49" s="25" t="s">
        <v>1128</v>
      </c>
      <c r="D49" s="10" t="s">
        <v>1129</v>
      </c>
      <c r="E49" s="10" t="s">
        <v>34</v>
      </c>
      <c r="F49" s="26">
        <v>2289</v>
      </c>
      <c r="G49" s="26">
        <v>1800</v>
      </c>
      <c r="H49" s="26">
        <f t="shared" si="1"/>
        <v>2289</v>
      </c>
      <c r="I49" s="37"/>
      <c r="J49" s="38"/>
    </row>
    <row r="50" spans="1:10" ht="51.4" customHeight="1">
      <c r="A50" s="24">
        <v>42</v>
      </c>
      <c r="B50" s="25" t="s">
        <v>1076</v>
      </c>
      <c r="C50" s="25" t="s">
        <v>1130</v>
      </c>
      <c r="D50" s="10" t="s">
        <v>160</v>
      </c>
      <c r="E50" s="10" t="s">
        <v>34</v>
      </c>
      <c r="F50" s="26">
        <v>121.2189</v>
      </c>
      <c r="G50" s="26">
        <v>91.21</v>
      </c>
      <c r="H50" s="26">
        <f t="shared" si="1"/>
        <v>121.2189</v>
      </c>
      <c r="I50" s="37"/>
      <c r="J50" s="38"/>
    </row>
    <row r="51" spans="1:10" ht="51.4" customHeight="1">
      <c r="A51" s="24">
        <v>43</v>
      </c>
      <c r="B51" s="25" t="s">
        <v>1076</v>
      </c>
      <c r="C51" s="25" t="s">
        <v>1131</v>
      </c>
      <c r="D51" s="10" t="s">
        <v>160</v>
      </c>
      <c r="E51" s="10" t="s">
        <v>34</v>
      </c>
      <c r="F51" s="26">
        <v>201.65</v>
      </c>
      <c r="G51" s="26">
        <v>150</v>
      </c>
      <c r="H51" s="26">
        <f t="shared" si="1"/>
        <v>201.65</v>
      </c>
      <c r="I51" s="37"/>
      <c r="J51" s="38"/>
    </row>
    <row r="52" spans="1:10" ht="51.95" customHeight="1">
      <c r="A52" s="24">
        <v>44</v>
      </c>
      <c r="B52" s="25" t="s">
        <v>1076</v>
      </c>
      <c r="C52" s="25" t="s">
        <v>1132</v>
      </c>
      <c r="D52" s="10" t="s">
        <v>160</v>
      </c>
      <c r="E52" s="10" t="s">
        <v>34</v>
      </c>
      <c r="F52" s="26">
        <v>201.65</v>
      </c>
      <c r="G52" s="26">
        <v>150</v>
      </c>
      <c r="H52" s="26">
        <f t="shared" si="1"/>
        <v>201.65</v>
      </c>
      <c r="I52" s="37"/>
      <c r="J52" s="38"/>
    </row>
    <row r="53" spans="1:10" ht="51.4" customHeight="1">
      <c r="A53" s="24">
        <v>45</v>
      </c>
      <c r="B53" s="25" t="s">
        <v>1076</v>
      </c>
      <c r="C53" s="25" t="s">
        <v>1133</v>
      </c>
      <c r="D53" s="10" t="s">
        <v>160</v>
      </c>
      <c r="E53" s="10" t="s">
        <v>34</v>
      </c>
      <c r="F53" s="26">
        <v>201.65</v>
      </c>
      <c r="G53" s="26">
        <v>150</v>
      </c>
      <c r="H53" s="26">
        <f t="shared" si="1"/>
        <v>201.65</v>
      </c>
      <c r="I53" s="37"/>
      <c r="J53" s="38"/>
    </row>
    <row r="54" spans="1:10" ht="51.95" customHeight="1">
      <c r="A54" s="24">
        <v>46</v>
      </c>
      <c r="B54" s="25" t="s">
        <v>1076</v>
      </c>
      <c r="C54" s="25" t="s">
        <v>1134</v>
      </c>
      <c r="D54" s="10" t="s">
        <v>160</v>
      </c>
      <c r="E54" s="10" t="s">
        <v>34</v>
      </c>
      <c r="F54" s="26">
        <v>201.65</v>
      </c>
      <c r="G54" s="26">
        <v>150</v>
      </c>
      <c r="H54" s="26">
        <f t="shared" si="1"/>
        <v>201.65</v>
      </c>
      <c r="I54" s="37"/>
      <c r="J54" s="38"/>
    </row>
    <row r="55" spans="1:10" ht="33" customHeight="1">
      <c r="A55" s="24"/>
      <c r="B55" s="155" t="s">
        <v>1139</v>
      </c>
      <c r="C55" s="155"/>
      <c r="D55" s="10"/>
      <c r="E55" s="10"/>
      <c r="F55" s="27"/>
      <c r="G55" s="27"/>
      <c r="H55" s="26">
        <f t="shared" si="1"/>
        <v>0</v>
      </c>
      <c r="I55" s="37"/>
      <c r="J55" s="38"/>
    </row>
    <row r="56" spans="1:10" ht="66.95" customHeight="1">
      <c r="A56" s="24">
        <v>47</v>
      </c>
      <c r="B56" s="25" t="s">
        <v>35</v>
      </c>
      <c r="C56" s="25" t="s">
        <v>164</v>
      </c>
      <c r="D56" s="10" t="s">
        <v>37</v>
      </c>
      <c r="E56" s="10" t="s">
        <v>1140</v>
      </c>
      <c r="F56" s="26">
        <v>16.350000000000001</v>
      </c>
      <c r="G56" s="26"/>
      <c r="H56" s="26">
        <f t="shared" si="1"/>
        <v>971.19</v>
      </c>
      <c r="I56" s="37"/>
      <c r="J56" s="38"/>
    </row>
    <row r="57" spans="1:10" ht="69" customHeight="1">
      <c r="A57" s="24">
        <v>48</v>
      </c>
      <c r="B57" s="25" t="s">
        <v>40</v>
      </c>
      <c r="C57" s="25" t="s">
        <v>41</v>
      </c>
      <c r="D57" s="10" t="s">
        <v>37</v>
      </c>
      <c r="E57" s="10" t="s">
        <v>1140</v>
      </c>
      <c r="F57" s="26">
        <v>16.350000000000001</v>
      </c>
      <c r="G57" s="26"/>
      <c r="H57" s="26">
        <f t="shared" si="1"/>
        <v>971.19</v>
      </c>
      <c r="I57" s="37"/>
      <c r="J57" s="38"/>
    </row>
    <row r="58" spans="1:10" ht="69" customHeight="1">
      <c r="A58" s="24">
        <v>49</v>
      </c>
      <c r="B58" s="25" t="s">
        <v>1141</v>
      </c>
      <c r="C58" s="25" t="s">
        <v>1142</v>
      </c>
      <c r="D58" s="10" t="s">
        <v>194</v>
      </c>
      <c r="E58" s="10" t="s">
        <v>1143</v>
      </c>
      <c r="F58" s="26">
        <v>60.31812</v>
      </c>
      <c r="G58" s="26">
        <v>38.6</v>
      </c>
      <c r="H58" s="26">
        <f t="shared" si="1"/>
        <v>535.62490560000003</v>
      </c>
      <c r="I58" s="37"/>
      <c r="J58" s="38"/>
    </row>
    <row r="59" spans="1:10" ht="66.75" customHeight="1">
      <c r="A59" s="24">
        <v>50</v>
      </c>
      <c r="B59" s="25" t="s">
        <v>1141</v>
      </c>
      <c r="C59" s="25" t="s">
        <v>1144</v>
      </c>
      <c r="D59" s="10" t="s">
        <v>194</v>
      </c>
      <c r="E59" s="10" t="s">
        <v>1145</v>
      </c>
      <c r="F59" s="26">
        <v>50.561059999999998</v>
      </c>
      <c r="G59" s="26">
        <v>30.8</v>
      </c>
      <c r="H59" s="26">
        <f t="shared" si="1"/>
        <v>14461.979991799997</v>
      </c>
      <c r="I59" s="37"/>
      <c r="J59" s="38"/>
    </row>
    <row r="60" spans="1:10" ht="57.75" customHeight="1">
      <c r="A60" s="24">
        <v>51</v>
      </c>
      <c r="B60" s="25" t="s">
        <v>1146</v>
      </c>
      <c r="C60" s="149" t="s">
        <v>1261</v>
      </c>
      <c r="D60" s="10" t="s">
        <v>160</v>
      </c>
      <c r="E60" s="10" t="s">
        <v>1147</v>
      </c>
      <c r="F60" s="26">
        <v>87.77</v>
      </c>
      <c r="G60" s="26">
        <v>50</v>
      </c>
      <c r="H60" s="26">
        <f t="shared" si="1"/>
        <v>28788.559999999998</v>
      </c>
      <c r="I60" s="37"/>
      <c r="J60" s="38"/>
    </row>
    <row r="61" spans="1:10" ht="70.5" customHeight="1">
      <c r="A61" s="29">
        <v>52</v>
      </c>
      <c r="B61" s="30" t="s">
        <v>1148</v>
      </c>
      <c r="C61" s="148" t="s">
        <v>1262</v>
      </c>
      <c r="D61" s="31" t="s">
        <v>1129</v>
      </c>
      <c r="E61" s="31" t="s">
        <v>34</v>
      </c>
      <c r="F61" s="32">
        <v>30000</v>
      </c>
      <c r="G61" s="32">
        <v>25000</v>
      </c>
      <c r="H61" s="32">
        <f t="shared" si="1"/>
        <v>30000</v>
      </c>
      <c r="I61" s="40"/>
      <c r="J61" s="150"/>
    </row>
    <row r="62" spans="1:10" ht="15.95" customHeight="1">
      <c r="A62" s="232" t="s">
        <v>21</v>
      </c>
      <c r="B62" s="233"/>
      <c r="C62" s="233"/>
      <c r="D62" s="233"/>
      <c r="E62" s="233"/>
      <c r="F62" s="233"/>
      <c r="G62" s="233"/>
      <c r="H62" s="34">
        <f>SUM(H6:H61)</f>
        <v>144135.21941540996</v>
      </c>
      <c r="I62" s="34"/>
      <c r="J62" s="33"/>
    </row>
  </sheetData>
  <mergeCells count="17">
    <mergeCell ref="A1:J1"/>
    <mergeCell ref="F2:J2"/>
    <mergeCell ref="F3:G3"/>
    <mergeCell ref="B5:C5"/>
    <mergeCell ref="B19:C19"/>
    <mergeCell ref="H3:H4"/>
    <mergeCell ref="I3:I4"/>
    <mergeCell ref="J3:J4"/>
    <mergeCell ref="B32:C32"/>
    <mergeCell ref="B43:C43"/>
    <mergeCell ref="B55:C55"/>
    <mergeCell ref="A62:G62"/>
    <mergeCell ref="A2:A4"/>
    <mergeCell ref="B2:B4"/>
    <mergeCell ref="C2:C4"/>
    <mergeCell ref="D2:D4"/>
    <mergeCell ref="E2:E4"/>
  </mergeCells>
  <phoneticPr fontId="35" type="noConversion"/>
  <pageMargins left="0.78740157480314998" right="0.196850393700787" top="0.78740157480314998" bottom="0.39370078740157499" header="0" footer="0"/>
  <pageSetup paperSize="9" fitToHeight="0"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56"/>
  <sheetViews>
    <sheetView topLeftCell="A13" workbookViewId="0">
      <selection activeCell="I7" sqref="I7"/>
    </sheetView>
  </sheetViews>
  <sheetFormatPr defaultColWidth="9.140625" defaultRowHeight="12.75"/>
  <cols>
    <col min="1" max="1" width="4.85546875" customWidth="1"/>
    <col min="2" max="2" width="12" customWidth="1"/>
    <col min="3" max="3" width="34" customWidth="1"/>
    <col min="4" max="4" width="5.85546875" customWidth="1"/>
    <col min="5" max="6" width="9.7109375" customWidth="1"/>
    <col min="7" max="7" width="13.7109375" customWidth="1"/>
    <col min="8" max="8" width="16.85546875" style="1" customWidth="1"/>
    <col min="9" max="9" width="8.42578125" customWidth="1"/>
    <col min="10" max="10" width="11.42578125" customWidth="1"/>
  </cols>
  <sheetData>
    <row r="1" spans="1:10" ht="29.25" customHeight="1">
      <c r="A1" s="222" t="s">
        <v>1149</v>
      </c>
      <c r="B1" s="222"/>
      <c r="C1" s="222"/>
      <c r="D1" s="222"/>
      <c r="E1" s="222"/>
      <c r="F1" s="222"/>
      <c r="G1" s="222"/>
      <c r="H1" s="222"/>
      <c r="I1" s="222"/>
      <c r="J1" s="222"/>
    </row>
    <row r="2" spans="1:10" ht="18" customHeight="1">
      <c r="A2" s="242" t="s">
        <v>11</v>
      </c>
      <c r="B2" s="221" t="s">
        <v>23</v>
      </c>
      <c r="C2" s="221" t="s">
        <v>24</v>
      </c>
      <c r="D2" s="221" t="s">
        <v>25</v>
      </c>
      <c r="E2" s="221" t="s">
        <v>26</v>
      </c>
      <c r="F2" s="221" t="s">
        <v>27</v>
      </c>
      <c r="G2" s="245"/>
      <c r="H2" s="245"/>
      <c r="I2" s="245"/>
      <c r="J2" s="246"/>
    </row>
    <row r="3" spans="1:10" ht="24" customHeight="1">
      <c r="A3" s="242"/>
      <c r="B3" s="221"/>
      <c r="C3" s="221"/>
      <c r="D3" s="221"/>
      <c r="E3" s="221"/>
      <c r="F3" s="225" t="s">
        <v>28</v>
      </c>
      <c r="G3" s="225"/>
      <c r="H3" s="226" t="s">
        <v>29</v>
      </c>
      <c r="I3" s="227" t="s">
        <v>30</v>
      </c>
      <c r="J3" s="249" t="s">
        <v>31</v>
      </c>
    </row>
    <row r="4" spans="1:10" ht="15.95" customHeight="1">
      <c r="A4" s="243"/>
      <c r="B4" s="244"/>
      <c r="C4" s="244"/>
      <c r="D4" s="244"/>
      <c r="E4" s="244"/>
      <c r="F4" s="2"/>
      <c r="G4" s="2" t="s">
        <v>32</v>
      </c>
      <c r="H4" s="247"/>
      <c r="I4" s="248"/>
      <c r="J4" s="250"/>
    </row>
    <row r="5" spans="1:10" ht="22.7" customHeight="1">
      <c r="A5" s="3"/>
      <c r="B5" s="240" t="s">
        <v>1150</v>
      </c>
      <c r="C5" s="240"/>
      <c r="D5" s="3"/>
      <c r="E5" s="3"/>
      <c r="F5" s="3"/>
      <c r="G5" s="3"/>
      <c r="H5" s="5"/>
      <c r="I5" s="14"/>
      <c r="J5" s="14"/>
    </row>
    <row r="6" spans="1:10" ht="51.4" customHeight="1">
      <c r="A6" s="3" t="s">
        <v>34</v>
      </c>
      <c r="B6" s="4" t="s">
        <v>1151</v>
      </c>
      <c r="C6" s="4" t="s">
        <v>1152</v>
      </c>
      <c r="D6" s="3" t="s">
        <v>194</v>
      </c>
      <c r="E6" s="3" t="s">
        <v>1153</v>
      </c>
      <c r="F6" s="6">
        <v>65.198677000000004</v>
      </c>
      <c r="G6" s="7">
        <v>43.51</v>
      </c>
      <c r="H6" s="8">
        <f>E6*F6</f>
        <v>22741.298537600003</v>
      </c>
      <c r="I6" s="14"/>
      <c r="J6" s="15"/>
    </row>
    <row r="7" spans="1:10" ht="51.4" customHeight="1">
      <c r="A7" s="3" t="s">
        <v>39</v>
      </c>
      <c r="B7" s="4" t="s">
        <v>1151</v>
      </c>
      <c r="C7" s="4" t="s">
        <v>1154</v>
      </c>
      <c r="D7" s="3" t="s">
        <v>194</v>
      </c>
      <c r="E7" s="3" t="s">
        <v>1155</v>
      </c>
      <c r="F7" s="6">
        <v>34.409337999999998</v>
      </c>
      <c r="G7" s="7">
        <v>20.94</v>
      </c>
      <c r="H7" s="8">
        <f t="shared" ref="H7:H38" si="0">E7*F7</f>
        <v>1010.6022570599999</v>
      </c>
      <c r="I7" s="14"/>
      <c r="J7" s="15"/>
    </row>
    <row r="8" spans="1:10" ht="51.4" customHeight="1">
      <c r="A8" s="3" t="s">
        <v>43</v>
      </c>
      <c r="B8" s="4" t="s">
        <v>1151</v>
      </c>
      <c r="C8" s="4" t="s">
        <v>1156</v>
      </c>
      <c r="D8" s="3" t="s">
        <v>194</v>
      </c>
      <c r="E8" s="3" t="s">
        <v>1157</v>
      </c>
      <c r="F8" s="6">
        <v>28.582525</v>
      </c>
      <c r="G8" s="7">
        <v>15.75</v>
      </c>
      <c r="H8" s="8">
        <f t="shared" si="0"/>
        <v>10649.848815000001</v>
      </c>
      <c r="I8" s="14"/>
      <c r="J8" s="15"/>
    </row>
    <row r="9" spans="1:10" ht="51.4" customHeight="1">
      <c r="A9" s="3" t="s">
        <v>48</v>
      </c>
      <c r="B9" s="4" t="s">
        <v>1151</v>
      </c>
      <c r="C9" s="4" t="s">
        <v>1158</v>
      </c>
      <c r="D9" s="3" t="s">
        <v>194</v>
      </c>
      <c r="E9" s="3" t="s">
        <v>1159</v>
      </c>
      <c r="F9" s="6">
        <v>26.50553</v>
      </c>
      <c r="G9" s="7">
        <v>13.9</v>
      </c>
      <c r="H9" s="8">
        <f t="shared" si="0"/>
        <v>2178.7545660000001</v>
      </c>
      <c r="I9" s="14"/>
      <c r="J9" s="15"/>
    </row>
    <row r="10" spans="1:10" ht="78" customHeight="1">
      <c r="A10" s="3" t="s">
        <v>52</v>
      </c>
      <c r="B10" s="4" t="s">
        <v>1160</v>
      </c>
      <c r="C10" s="4" t="s">
        <v>1161</v>
      </c>
      <c r="D10" s="3" t="s">
        <v>194</v>
      </c>
      <c r="E10" s="3" t="s">
        <v>1162</v>
      </c>
      <c r="F10" s="6">
        <v>755.55529999999999</v>
      </c>
      <c r="G10" s="7">
        <v>639</v>
      </c>
      <c r="H10" s="8">
        <f t="shared" si="0"/>
        <v>68710.198982000002</v>
      </c>
      <c r="I10" s="14"/>
      <c r="J10" s="16" t="s">
        <v>1163</v>
      </c>
    </row>
    <row r="11" spans="1:10" ht="66.2" customHeight="1">
      <c r="A11" s="3" t="s">
        <v>56</v>
      </c>
      <c r="B11" s="4" t="s">
        <v>1160</v>
      </c>
      <c r="C11" s="4" t="s">
        <v>1164</v>
      </c>
      <c r="D11" s="3" t="s">
        <v>194</v>
      </c>
      <c r="E11" s="3" t="s">
        <v>1165</v>
      </c>
      <c r="F11" s="6">
        <v>73.771199999999993</v>
      </c>
      <c r="G11" s="7">
        <v>56</v>
      </c>
      <c r="H11" s="8">
        <f t="shared" si="0"/>
        <v>2286.9071999999996</v>
      </c>
      <c r="I11" s="14"/>
      <c r="J11" s="16" t="s">
        <v>1163</v>
      </c>
    </row>
    <row r="12" spans="1:10" ht="42.2" customHeight="1">
      <c r="A12" s="3" t="s">
        <v>60</v>
      </c>
      <c r="B12" s="4" t="s">
        <v>1166</v>
      </c>
      <c r="C12" s="4" t="s">
        <v>1167</v>
      </c>
      <c r="D12" s="3" t="s">
        <v>793</v>
      </c>
      <c r="E12" s="3" t="s">
        <v>56</v>
      </c>
      <c r="F12" s="6">
        <v>566.79999999999995</v>
      </c>
      <c r="G12" s="7">
        <v>300</v>
      </c>
      <c r="H12" s="8">
        <f t="shared" si="0"/>
        <v>3400.7999999999997</v>
      </c>
      <c r="I12" s="14"/>
      <c r="J12" s="15"/>
    </row>
    <row r="13" spans="1:10" ht="33" customHeight="1">
      <c r="A13" s="3" t="s">
        <v>64</v>
      </c>
      <c r="B13" s="4" t="s">
        <v>1168</v>
      </c>
      <c r="C13" s="4" t="s">
        <v>1169</v>
      </c>
      <c r="D13" s="3" t="s">
        <v>194</v>
      </c>
      <c r="E13" s="3" t="s">
        <v>1170</v>
      </c>
      <c r="F13" s="6">
        <v>15.300984</v>
      </c>
      <c r="G13" s="7">
        <v>3.92</v>
      </c>
      <c r="H13" s="8">
        <f t="shared" si="0"/>
        <v>29881.750683120001</v>
      </c>
      <c r="I13" s="14"/>
      <c r="J13" s="16" t="s">
        <v>1163</v>
      </c>
    </row>
    <row r="14" spans="1:10" ht="33" customHeight="1">
      <c r="A14" s="3" t="s">
        <v>68</v>
      </c>
      <c r="B14" s="4" t="s">
        <v>1171</v>
      </c>
      <c r="C14" s="4" t="s">
        <v>1172</v>
      </c>
      <c r="D14" s="3" t="s">
        <v>194</v>
      </c>
      <c r="E14" s="3" t="s">
        <v>1173</v>
      </c>
      <c r="F14" s="6">
        <v>13.886381999999999</v>
      </c>
      <c r="G14" s="7">
        <v>2.66</v>
      </c>
      <c r="H14" s="8">
        <f t="shared" si="0"/>
        <v>9004.7632717199995</v>
      </c>
      <c r="I14" s="14"/>
      <c r="J14" s="16" t="s">
        <v>1163</v>
      </c>
    </row>
    <row r="15" spans="1:10" ht="33" customHeight="1">
      <c r="A15" s="3" t="s">
        <v>72</v>
      </c>
      <c r="B15" s="4" t="s">
        <v>35</v>
      </c>
      <c r="C15" s="4" t="s">
        <v>1174</v>
      </c>
      <c r="D15" s="3" t="s">
        <v>37</v>
      </c>
      <c r="E15" s="3" t="s">
        <v>1175</v>
      </c>
      <c r="F15" s="6">
        <v>16.350000000000001</v>
      </c>
      <c r="G15" s="7"/>
      <c r="H15" s="8">
        <f t="shared" si="0"/>
        <v>1454.1690000000001</v>
      </c>
      <c r="I15" s="14"/>
      <c r="J15" s="15"/>
    </row>
    <row r="16" spans="1:10" ht="38.450000000000003" customHeight="1">
      <c r="A16" s="3" t="s">
        <v>76</v>
      </c>
      <c r="B16" s="4" t="s">
        <v>40</v>
      </c>
      <c r="C16" s="4" t="s">
        <v>1176</v>
      </c>
      <c r="D16" s="3" t="s">
        <v>37</v>
      </c>
      <c r="E16" s="3" t="s">
        <v>1177</v>
      </c>
      <c r="F16" s="6">
        <v>16.350000000000001</v>
      </c>
      <c r="G16" s="7"/>
      <c r="H16" s="8">
        <f t="shared" si="0"/>
        <v>1455.15</v>
      </c>
      <c r="I16" s="14"/>
      <c r="J16" s="15"/>
    </row>
    <row r="17" spans="1:10" ht="22.7" customHeight="1">
      <c r="A17" s="3"/>
      <c r="B17" s="240" t="s">
        <v>1178</v>
      </c>
      <c r="C17" s="240"/>
      <c r="D17" s="3"/>
      <c r="E17" s="3"/>
      <c r="F17" s="9"/>
      <c r="G17" s="10"/>
      <c r="H17" s="8">
        <f t="shared" si="0"/>
        <v>0</v>
      </c>
      <c r="I17" s="14"/>
      <c r="J17" s="15"/>
    </row>
    <row r="18" spans="1:10" ht="51.4" customHeight="1">
      <c r="A18" s="3" t="s">
        <v>80</v>
      </c>
      <c r="B18" s="4" t="s">
        <v>1179</v>
      </c>
      <c r="C18" s="4" t="s">
        <v>1180</v>
      </c>
      <c r="D18" s="3" t="s">
        <v>1129</v>
      </c>
      <c r="E18" s="3" t="s">
        <v>34</v>
      </c>
      <c r="F18" s="6">
        <v>4730.6000000000004</v>
      </c>
      <c r="G18" s="7">
        <v>4000</v>
      </c>
      <c r="H18" s="8">
        <f t="shared" si="0"/>
        <v>4730.6000000000004</v>
      </c>
      <c r="I18" s="14"/>
      <c r="J18" s="15"/>
    </row>
    <row r="19" spans="1:10" ht="51.4" customHeight="1">
      <c r="A19" s="3" t="s">
        <v>85</v>
      </c>
      <c r="B19" s="4" t="s">
        <v>1151</v>
      </c>
      <c r="C19" s="4" t="s">
        <v>1181</v>
      </c>
      <c r="D19" s="3" t="s">
        <v>194</v>
      </c>
      <c r="E19" s="3" t="s">
        <v>1182</v>
      </c>
      <c r="F19" s="6">
        <v>2.7618420000000001</v>
      </c>
      <c r="G19" s="11">
        <v>2.46</v>
      </c>
      <c r="H19" s="8">
        <f t="shared" si="0"/>
        <v>875.78009820000011</v>
      </c>
      <c r="I19" s="14"/>
      <c r="J19" s="15"/>
    </row>
    <row r="20" spans="1:10" ht="51.4" customHeight="1">
      <c r="A20" s="3" t="s">
        <v>88</v>
      </c>
      <c r="B20" s="4" t="s">
        <v>1151</v>
      </c>
      <c r="C20" s="4" t="s">
        <v>1183</v>
      </c>
      <c r="D20" s="3" t="s">
        <v>194</v>
      </c>
      <c r="E20" s="3" t="s">
        <v>1184</v>
      </c>
      <c r="F20" s="6">
        <v>1.549326</v>
      </c>
      <c r="G20" s="11">
        <v>1.38</v>
      </c>
      <c r="H20" s="8">
        <f t="shared" si="0"/>
        <v>4815.0263293200005</v>
      </c>
      <c r="I20" s="14"/>
      <c r="J20" s="15"/>
    </row>
    <row r="21" spans="1:10" ht="66.2" customHeight="1">
      <c r="A21" s="3" t="s">
        <v>92</v>
      </c>
      <c r="B21" s="4" t="s">
        <v>1160</v>
      </c>
      <c r="C21" s="4" t="s">
        <v>1185</v>
      </c>
      <c r="D21" s="3" t="s">
        <v>194</v>
      </c>
      <c r="E21" s="3" t="s">
        <v>1186</v>
      </c>
      <c r="F21" s="6">
        <v>27.965039999999998</v>
      </c>
      <c r="G21" s="7">
        <v>15.2</v>
      </c>
      <c r="H21" s="8">
        <f t="shared" si="0"/>
        <v>1036.6640327999999</v>
      </c>
      <c r="I21" s="14"/>
      <c r="J21" s="16" t="s">
        <v>1163</v>
      </c>
    </row>
    <row r="22" spans="1:10" ht="66.2" customHeight="1">
      <c r="A22" s="3" t="s">
        <v>95</v>
      </c>
      <c r="B22" s="4" t="s">
        <v>1160</v>
      </c>
      <c r="C22" s="4" t="s">
        <v>1187</v>
      </c>
      <c r="D22" s="3" t="s">
        <v>194</v>
      </c>
      <c r="E22" s="3" t="s">
        <v>1188</v>
      </c>
      <c r="F22" s="6">
        <v>24.709209999999999</v>
      </c>
      <c r="G22" s="7">
        <v>12.3</v>
      </c>
      <c r="H22" s="8">
        <f t="shared" si="0"/>
        <v>5721.1704833999993</v>
      </c>
      <c r="I22" s="14"/>
      <c r="J22" s="16" t="s">
        <v>1163</v>
      </c>
    </row>
    <row r="23" spans="1:10" ht="66.2" customHeight="1">
      <c r="A23" s="3" t="s">
        <v>98</v>
      </c>
      <c r="B23" s="4" t="s">
        <v>1160</v>
      </c>
      <c r="C23" s="4" t="s">
        <v>1189</v>
      </c>
      <c r="D23" s="3" t="s">
        <v>194</v>
      </c>
      <c r="E23" s="3" t="s">
        <v>1190</v>
      </c>
      <c r="F23" s="6">
        <v>20.330680000000001</v>
      </c>
      <c r="G23" s="7">
        <v>8.4</v>
      </c>
      <c r="H23" s="8">
        <f t="shared" si="0"/>
        <v>1303.196588</v>
      </c>
      <c r="I23" s="14"/>
      <c r="J23" s="16" t="s">
        <v>1163</v>
      </c>
    </row>
    <row r="24" spans="1:10" ht="66.2" customHeight="1">
      <c r="A24" s="3" t="s">
        <v>101</v>
      </c>
      <c r="B24" s="4" t="s">
        <v>1160</v>
      </c>
      <c r="C24" s="4" t="s">
        <v>1191</v>
      </c>
      <c r="D24" s="3" t="s">
        <v>194</v>
      </c>
      <c r="E24" s="3" t="s">
        <v>1192</v>
      </c>
      <c r="F24" s="6">
        <v>21.453379999999999</v>
      </c>
      <c r="G24" s="7">
        <v>9.4</v>
      </c>
      <c r="H24" s="8">
        <f t="shared" si="0"/>
        <v>2772.6348312</v>
      </c>
      <c r="I24" s="14"/>
      <c r="J24" s="16" t="s">
        <v>1163</v>
      </c>
    </row>
    <row r="25" spans="1:10" ht="57.95" customHeight="1">
      <c r="A25" s="3" t="s">
        <v>104</v>
      </c>
      <c r="B25" s="4" t="s">
        <v>1160</v>
      </c>
      <c r="C25" s="4" t="s">
        <v>1193</v>
      </c>
      <c r="D25" s="3" t="s">
        <v>194</v>
      </c>
      <c r="E25" s="3" t="s">
        <v>1194</v>
      </c>
      <c r="F25" s="6">
        <v>18.19755</v>
      </c>
      <c r="G25" s="7">
        <v>6.5</v>
      </c>
      <c r="H25" s="8">
        <f t="shared" si="0"/>
        <v>45352.662011999993</v>
      </c>
      <c r="I25" s="14"/>
      <c r="J25" s="16" t="s">
        <v>1163</v>
      </c>
    </row>
    <row r="26" spans="1:10" ht="60.95" customHeight="1">
      <c r="A26" s="3" t="s">
        <v>107</v>
      </c>
      <c r="B26" s="4" t="s">
        <v>1160</v>
      </c>
      <c r="C26" s="4" t="s">
        <v>1195</v>
      </c>
      <c r="D26" s="3" t="s">
        <v>194</v>
      </c>
      <c r="E26" s="3" t="s">
        <v>1196</v>
      </c>
      <c r="F26" s="6">
        <v>17.074850000000001</v>
      </c>
      <c r="G26" s="7">
        <v>5.5</v>
      </c>
      <c r="H26" s="8">
        <f t="shared" si="0"/>
        <v>5633.6760090000007</v>
      </c>
      <c r="I26" s="14"/>
      <c r="J26" s="16" t="s">
        <v>1163</v>
      </c>
    </row>
    <row r="27" spans="1:10" ht="47.1" customHeight="1">
      <c r="A27" s="3" t="s">
        <v>1112</v>
      </c>
      <c r="B27" s="4" t="s">
        <v>1171</v>
      </c>
      <c r="C27" s="4" t="s">
        <v>1197</v>
      </c>
      <c r="D27" s="3" t="s">
        <v>194</v>
      </c>
      <c r="E27" s="3" t="s">
        <v>1198</v>
      </c>
      <c r="F27" s="6">
        <v>5.0521500000000001</v>
      </c>
      <c r="G27" s="7">
        <v>4.5</v>
      </c>
      <c r="H27" s="8">
        <f t="shared" si="0"/>
        <v>361.43081100000006</v>
      </c>
      <c r="I27" s="14"/>
      <c r="J27" s="16" t="s">
        <v>1163</v>
      </c>
    </row>
    <row r="28" spans="1:10" ht="75.2" customHeight="1">
      <c r="A28" s="3" t="s">
        <v>532</v>
      </c>
      <c r="B28" s="4" t="s">
        <v>1199</v>
      </c>
      <c r="C28" s="4" t="s">
        <v>1200</v>
      </c>
      <c r="D28" s="3" t="s">
        <v>228</v>
      </c>
      <c r="E28" s="3" t="s">
        <v>56</v>
      </c>
      <c r="F28" s="6">
        <v>1754.9</v>
      </c>
      <c r="G28" s="11">
        <v>1310</v>
      </c>
      <c r="H28" s="8">
        <f t="shared" si="0"/>
        <v>10529.400000000001</v>
      </c>
      <c r="I28" s="14"/>
      <c r="J28" s="16" t="s">
        <v>1201</v>
      </c>
    </row>
    <row r="29" spans="1:10" ht="75.2" customHeight="1">
      <c r="A29" s="3" t="s">
        <v>1116</v>
      </c>
      <c r="B29" s="4" t="s">
        <v>1202</v>
      </c>
      <c r="C29" s="4" t="s">
        <v>1203</v>
      </c>
      <c r="D29" s="3" t="s">
        <v>228</v>
      </c>
      <c r="E29" s="3" t="s">
        <v>532</v>
      </c>
      <c r="F29" s="6">
        <v>512.29999999999995</v>
      </c>
      <c r="G29" s="11">
        <v>420</v>
      </c>
      <c r="H29" s="8">
        <f t="shared" si="0"/>
        <v>11270.599999999999</v>
      </c>
      <c r="I29" s="14"/>
      <c r="J29" s="16" t="s">
        <v>1201</v>
      </c>
    </row>
    <row r="30" spans="1:10" ht="51.4" customHeight="1">
      <c r="A30" s="3" t="s">
        <v>1118</v>
      </c>
      <c r="B30" s="4" t="s">
        <v>1204</v>
      </c>
      <c r="C30" s="4" t="s">
        <v>1205</v>
      </c>
      <c r="D30" s="3" t="s">
        <v>228</v>
      </c>
      <c r="E30" s="3" t="s">
        <v>1206</v>
      </c>
      <c r="F30" s="6">
        <v>250.7</v>
      </c>
      <c r="G30" s="11">
        <v>180</v>
      </c>
      <c r="H30" s="8">
        <f t="shared" si="0"/>
        <v>17047.599999999999</v>
      </c>
      <c r="I30" s="14"/>
      <c r="J30" s="16" t="s">
        <v>1201</v>
      </c>
    </row>
    <row r="31" spans="1:10" ht="51.4" customHeight="1">
      <c r="A31" s="3" t="s">
        <v>902</v>
      </c>
      <c r="B31" s="4" t="s">
        <v>1207</v>
      </c>
      <c r="C31" s="4" t="s">
        <v>1208</v>
      </c>
      <c r="D31" s="3" t="s">
        <v>228</v>
      </c>
      <c r="E31" s="3" t="s">
        <v>95</v>
      </c>
      <c r="F31" s="6">
        <v>686.7</v>
      </c>
      <c r="G31" s="11">
        <v>580</v>
      </c>
      <c r="H31" s="8">
        <f t="shared" si="0"/>
        <v>10987.2</v>
      </c>
      <c r="I31" s="14"/>
      <c r="J31" s="16" t="s">
        <v>1201</v>
      </c>
    </row>
    <row r="32" spans="1:10" ht="51.4" customHeight="1">
      <c r="A32" s="3" t="s">
        <v>1209</v>
      </c>
      <c r="B32" s="4" t="s">
        <v>1210</v>
      </c>
      <c r="C32" s="4" t="s">
        <v>1211</v>
      </c>
      <c r="D32" s="3" t="s">
        <v>228</v>
      </c>
      <c r="E32" s="3" t="s">
        <v>39</v>
      </c>
      <c r="F32" s="6">
        <v>3651.5</v>
      </c>
      <c r="G32" s="11">
        <v>3300</v>
      </c>
      <c r="H32" s="8">
        <f t="shared" si="0"/>
        <v>7303</v>
      </c>
      <c r="I32" s="14"/>
      <c r="J32" s="16" t="s">
        <v>1201</v>
      </c>
    </row>
    <row r="33" spans="1:10" ht="51.4" customHeight="1">
      <c r="A33" s="3" t="s">
        <v>1212</v>
      </c>
      <c r="B33" s="4" t="s">
        <v>1213</v>
      </c>
      <c r="C33" s="4" t="s">
        <v>1214</v>
      </c>
      <c r="D33" s="3" t="s">
        <v>228</v>
      </c>
      <c r="E33" s="3" t="s">
        <v>80</v>
      </c>
      <c r="F33" s="6">
        <v>234.35</v>
      </c>
      <c r="G33" s="11">
        <v>165</v>
      </c>
      <c r="H33" s="8">
        <f t="shared" si="0"/>
        <v>2812.2</v>
      </c>
      <c r="I33" s="14"/>
      <c r="J33" s="16" t="s">
        <v>1201</v>
      </c>
    </row>
    <row r="34" spans="1:10" ht="75.95" customHeight="1">
      <c r="A34" s="3" t="s">
        <v>1215</v>
      </c>
      <c r="B34" s="4" t="s">
        <v>1216</v>
      </c>
      <c r="C34" s="4" t="s">
        <v>1217</v>
      </c>
      <c r="D34" s="3" t="s">
        <v>228</v>
      </c>
      <c r="E34" s="3" t="s">
        <v>48</v>
      </c>
      <c r="F34" s="6">
        <v>599.5</v>
      </c>
      <c r="G34" s="11">
        <v>500</v>
      </c>
      <c r="H34" s="8">
        <f t="shared" si="0"/>
        <v>2398</v>
      </c>
      <c r="I34" s="14"/>
      <c r="J34" s="16" t="s">
        <v>1201</v>
      </c>
    </row>
    <row r="35" spans="1:10" ht="51.4" customHeight="1">
      <c r="A35" s="3" t="s">
        <v>1218</v>
      </c>
      <c r="B35" s="4" t="s">
        <v>1219</v>
      </c>
      <c r="C35" s="4" t="s">
        <v>1220</v>
      </c>
      <c r="D35" s="3" t="s">
        <v>228</v>
      </c>
      <c r="E35" s="3" t="s">
        <v>48</v>
      </c>
      <c r="F35" s="6">
        <v>1635</v>
      </c>
      <c r="G35" s="11">
        <v>1450</v>
      </c>
      <c r="H35" s="8">
        <f t="shared" si="0"/>
        <v>6540</v>
      </c>
      <c r="I35" s="14"/>
      <c r="J35" s="16" t="s">
        <v>1201</v>
      </c>
    </row>
    <row r="36" spans="1:10" ht="51.4" customHeight="1">
      <c r="A36" s="3" t="s">
        <v>898</v>
      </c>
      <c r="B36" s="4" t="s">
        <v>1221</v>
      </c>
      <c r="C36" s="4" t="s">
        <v>1222</v>
      </c>
      <c r="D36" s="3" t="s">
        <v>228</v>
      </c>
      <c r="E36" s="3" t="s">
        <v>92</v>
      </c>
      <c r="F36" s="6">
        <v>154.78</v>
      </c>
      <c r="G36" s="11">
        <v>92</v>
      </c>
      <c r="H36" s="8">
        <f t="shared" si="0"/>
        <v>2321.6999999999998</v>
      </c>
      <c r="I36" s="14"/>
      <c r="J36" s="16" t="s">
        <v>1201</v>
      </c>
    </row>
    <row r="37" spans="1:10" ht="51.4" customHeight="1">
      <c r="A37" s="3" t="s">
        <v>1165</v>
      </c>
      <c r="B37" s="4" t="s">
        <v>1223</v>
      </c>
      <c r="C37" s="4" t="s">
        <v>1224</v>
      </c>
      <c r="D37" s="3" t="s">
        <v>228</v>
      </c>
      <c r="E37" s="3" t="s">
        <v>56</v>
      </c>
      <c r="F37" s="6">
        <v>218</v>
      </c>
      <c r="G37" s="11">
        <v>150</v>
      </c>
      <c r="H37" s="8">
        <f t="shared" si="0"/>
        <v>1308</v>
      </c>
      <c r="I37" s="14"/>
      <c r="J37" s="16" t="s">
        <v>1201</v>
      </c>
    </row>
    <row r="38" spans="1:10" ht="66.2" customHeight="1">
      <c r="A38" s="3" t="s">
        <v>558</v>
      </c>
      <c r="B38" s="4" t="s">
        <v>1225</v>
      </c>
      <c r="C38" s="4" t="s">
        <v>1226</v>
      </c>
      <c r="D38" s="3" t="s">
        <v>194</v>
      </c>
      <c r="E38" s="3" t="s">
        <v>1227</v>
      </c>
      <c r="F38" s="6">
        <v>70.849999999999994</v>
      </c>
      <c r="G38" s="11">
        <v>55</v>
      </c>
      <c r="H38" s="8">
        <f t="shared" si="0"/>
        <v>31635.941999999995</v>
      </c>
      <c r="I38" s="14"/>
      <c r="J38" s="16" t="s">
        <v>1201</v>
      </c>
    </row>
    <row r="39" spans="1:10" ht="51.4" customHeight="1">
      <c r="A39" s="3" t="s">
        <v>1228</v>
      </c>
      <c r="B39" s="4" t="s">
        <v>1229</v>
      </c>
      <c r="C39" s="4" t="s">
        <v>1230</v>
      </c>
      <c r="D39" s="3" t="s">
        <v>194</v>
      </c>
      <c r="E39" s="3" t="s">
        <v>484</v>
      </c>
      <c r="F39" s="6">
        <v>366.24</v>
      </c>
      <c r="G39" s="11">
        <v>326</v>
      </c>
      <c r="H39" s="8">
        <f t="shared" ref="H39:H55" si="1">E39*F39</f>
        <v>4394.88</v>
      </c>
      <c r="I39" s="14"/>
      <c r="J39" s="16" t="s">
        <v>1201</v>
      </c>
    </row>
    <row r="40" spans="1:10" ht="51.4" customHeight="1">
      <c r="A40" s="3" t="s">
        <v>703</v>
      </c>
      <c r="B40" s="4" t="s">
        <v>1229</v>
      </c>
      <c r="C40" s="4" t="s">
        <v>1231</v>
      </c>
      <c r="D40" s="3" t="s">
        <v>228</v>
      </c>
      <c r="E40" s="3" t="s">
        <v>107</v>
      </c>
      <c r="F40" s="6">
        <v>95.92</v>
      </c>
      <c r="G40" s="11">
        <v>38</v>
      </c>
      <c r="H40" s="8">
        <f t="shared" si="1"/>
        <v>1918.4</v>
      </c>
      <c r="I40" s="14"/>
      <c r="J40" s="16" t="s">
        <v>1201</v>
      </c>
    </row>
    <row r="41" spans="1:10" ht="50.1" customHeight="1">
      <c r="A41" s="3" t="s">
        <v>919</v>
      </c>
      <c r="B41" s="4" t="s">
        <v>1232</v>
      </c>
      <c r="C41" s="4" t="s">
        <v>1233</v>
      </c>
      <c r="D41" s="3" t="s">
        <v>160</v>
      </c>
      <c r="E41" s="3" t="s">
        <v>39</v>
      </c>
      <c r="F41" s="6">
        <v>103.55</v>
      </c>
      <c r="G41" s="7">
        <v>85</v>
      </c>
      <c r="H41" s="8">
        <f t="shared" si="1"/>
        <v>207.1</v>
      </c>
      <c r="I41" s="14"/>
      <c r="J41" s="15"/>
    </row>
    <row r="42" spans="1:10" ht="87.95" customHeight="1">
      <c r="A42" s="3" t="s">
        <v>287</v>
      </c>
      <c r="B42" s="4" t="s">
        <v>1054</v>
      </c>
      <c r="C42" s="4" t="s">
        <v>1234</v>
      </c>
      <c r="D42" s="3" t="s">
        <v>793</v>
      </c>
      <c r="E42" s="3" t="s">
        <v>88</v>
      </c>
      <c r="F42" s="6">
        <v>621.29999999999995</v>
      </c>
      <c r="G42" s="7">
        <v>350</v>
      </c>
      <c r="H42" s="8">
        <f t="shared" si="1"/>
        <v>8698.1999999999989</v>
      </c>
      <c r="I42" s="14"/>
      <c r="J42" s="15"/>
    </row>
    <row r="43" spans="1:10" ht="84.95" customHeight="1">
      <c r="A43" s="3" t="s">
        <v>1235</v>
      </c>
      <c r="B43" s="4" t="s">
        <v>1054</v>
      </c>
      <c r="C43" s="4" t="s">
        <v>1236</v>
      </c>
      <c r="D43" s="3" t="s">
        <v>793</v>
      </c>
      <c r="E43" s="3" t="s">
        <v>39</v>
      </c>
      <c r="F43" s="6">
        <v>632.745</v>
      </c>
      <c r="G43" s="7">
        <v>350</v>
      </c>
      <c r="H43" s="8">
        <f t="shared" si="1"/>
        <v>1265.49</v>
      </c>
      <c r="I43" s="14"/>
      <c r="J43" s="15"/>
    </row>
    <row r="44" spans="1:10" ht="54" customHeight="1">
      <c r="A44" s="3" t="s">
        <v>1237</v>
      </c>
      <c r="B44" s="4" t="s">
        <v>1238</v>
      </c>
      <c r="C44" s="4" t="s">
        <v>1239</v>
      </c>
      <c r="D44" s="3" t="s">
        <v>194</v>
      </c>
      <c r="E44" s="3" t="s">
        <v>1240</v>
      </c>
      <c r="F44" s="6">
        <v>10.454299000000001</v>
      </c>
      <c r="G44" s="7">
        <v>7.37</v>
      </c>
      <c r="H44" s="8">
        <f t="shared" si="1"/>
        <v>1006.3308217400001</v>
      </c>
      <c r="I44" s="14"/>
      <c r="J44" s="15"/>
    </row>
    <row r="45" spans="1:10" ht="33" customHeight="1">
      <c r="A45" s="3" t="s">
        <v>1241</v>
      </c>
      <c r="B45" s="4" t="s">
        <v>1242</v>
      </c>
      <c r="C45" s="4" t="s">
        <v>1243</v>
      </c>
      <c r="D45" s="3" t="s">
        <v>1129</v>
      </c>
      <c r="E45" s="3" t="s">
        <v>34</v>
      </c>
      <c r="F45" s="6">
        <v>654</v>
      </c>
      <c r="G45" s="7">
        <v>600</v>
      </c>
      <c r="H45" s="8">
        <f t="shared" si="1"/>
        <v>654</v>
      </c>
      <c r="I45" s="14"/>
      <c r="J45" s="15"/>
    </row>
    <row r="46" spans="1:10" ht="33" customHeight="1">
      <c r="A46" s="3" t="s">
        <v>1244</v>
      </c>
      <c r="B46" s="4" t="s">
        <v>1245</v>
      </c>
      <c r="C46" s="4" t="s">
        <v>1246</v>
      </c>
      <c r="D46" s="3" t="s">
        <v>160</v>
      </c>
      <c r="E46" s="3" t="s">
        <v>1247</v>
      </c>
      <c r="F46" s="6">
        <v>1.1445000000000001</v>
      </c>
      <c r="G46" s="7">
        <v>1.05</v>
      </c>
      <c r="H46" s="8">
        <f t="shared" si="1"/>
        <v>216.31050000000002</v>
      </c>
      <c r="I46" s="14"/>
      <c r="J46" s="15"/>
    </row>
    <row r="47" spans="1:10" ht="33" customHeight="1">
      <c r="A47" s="3" t="s">
        <v>1248</v>
      </c>
      <c r="B47" s="4" t="s">
        <v>35</v>
      </c>
      <c r="C47" s="4" t="s">
        <v>1174</v>
      </c>
      <c r="D47" s="3" t="s">
        <v>37</v>
      </c>
      <c r="E47" s="3" t="s">
        <v>1249</v>
      </c>
      <c r="F47" s="6">
        <v>16.350000000000001</v>
      </c>
      <c r="G47" s="7"/>
      <c r="H47" s="8">
        <f t="shared" si="1"/>
        <v>7753.9875000000011</v>
      </c>
      <c r="I47" s="14"/>
      <c r="J47" s="15"/>
    </row>
    <row r="48" spans="1:10" ht="33" customHeight="1">
      <c r="A48" s="3" t="s">
        <v>1250</v>
      </c>
      <c r="B48" s="4" t="s">
        <v>40</v>
      </c>
      <c r="C48" s="4" t="s">
        <v>1176</v>
      </c>
      <c r="D48" s="3" t="s">
        <v>37</v>
      </c>
      <c r="E48" s="3" t="s">
        <v>1249</v>
      </c>
      <c r="F48" s="6">
        <v>16.350000000000001</v>
      </c>
      <c r="G48" s="7"/>
      <c r="H48" s="8">
        <f t="shared" si="1"/>
        <v>7753.9875000000011</v>
      </c>
      <c r="I48" s="14"/>
      <c r="J48" s="15"/>
    </row>
    <row r="49" spans="1:10" ht="22.7" customHeight="1">
      <c r="A49" s="3"/>
      <c r="B49" s="240" t="s">
        <v>1251</v>
      </c>
      <c r="C49" s="240"/>
      <c r="D49" s="3"/>
      <c r="E49" s="3"/>
      <c r="F49" s="9"/>
      <c r="G49" s="10"/>
      <c r="H49" s="8">
        <f t="shared" si="1"/>
        <v>0</v>
      </c>
      <c r="I49" s="14"/>
      <c r="J49" s="15"/>
    </row>
    <row r="50" spans="1:10" ht="51.4" customHeight="1">
      <c r="A50" s="3">
        <v>43</v>
      </c>
      <c r="B50" s="4" t="s">
        <v>1151</v>
      </c>
      <c r="C50" s="4" t="s">
        <v>1252</v>
      </c>
      <c r="D50" s="3" t="s">
        <v>194</v>
      </c>
      <c r="E50" s="3" t="s">
        <v>1253</v>
      </c>
      <c r="F50" s="6">
        <v>1.60775</v>
      </c>
      <c r="G50" s="11">
        <f>1.475/1.03</f>
        <v>1.4320388349514563</v>
      </c>
      <c r="H50" s="8">
        <f t="shared" si="1"/>
        <v>485.20287250000001</v>
      </c>
      <c r="I50" s="14"/>
      <c r="J50" s="15"/>
    </row>
    <row r="51" spans="1:10" ht="33" customHeight="1">
      <c r="A51" s="3">
        <v>44</v>
      </c>
      <c r="B51" s="4" t="s">
        <v>1254</v>
      </c>
      <c r="C51" s="4" t="s">
        <v>1255</v>
      </c>
      <c r="D51" s="3" t="s">
        <v>194</v>
      </c>
      <c r="E51" s="3" t="s">
        <v>1256</v>
      </c>
      <c r="F51" s="6">
        <v>12.303375000000001</v>
      </c>
      <c r="G51" s="7">
        <v>1.25</v>
      </c>
      <c r="H51" s="8">
        <f t="shared" si="1"/>
        <v>2198.2440112499999</v>
      </c>
      <c r="I51" s="14"/>
      <c r="J51" s="15"/>
    </row>
    <row r="52" spans="1:10" ht="42.2" customHeight="1">
      <c r="A52" s="3">
        <v>45</v>
      </c>
      <c r="B52" s="4" t="s">
        <v>1257</v>
      </c>
      <c r="C52" s="4" t="s">
        <v>1258</v>
      </c>
      <c r="D52" s="3" t="s">
        <v>1129</v>
      </c>
      <c r="E52" s="3" t="s">
        <v>56</v>
      </c>
      <c r="F52" s="6">
        <v>218</v>
      </c>
      <c r="G52" s="7">
        <v>150</v>
      </c>
      <c r="H52" s="8">
        <f t="shared" si="1"/>
        <v>1308</v>
      </c>
      <c r="I52" s="14"/>
      <c r="J52" s="15"/>
    </row>
    <row r="53" spans="1:10" ht="49.9" customHeight="1">
      <c r="A53" s="3">
        <v>46</v>
      </c>
      <c r="B53" s="4" t="s">
        <v>1054</v>
      </c>
      <c r="C53" s="4" t="s">
        <v>1259</v>
      </c>
      <c r="D53" s="3" t="s">
        <v>793</v>
      </c>
      <c r="E53" s="3" t="s">
        <v>56</v>
      </c>
      <c r="F53" s="6">
        <v>632.745</v>
      </c>
      <c r="G53" s="7">
        <v>350</v>
      </c>
      <c r="H53" s="8">
        <f t="shared" si="1"/>
        <v>3796.4700000000003</v>
      </c>
      <c r="I53" s="14"/>
      <c r="J53" s="15"/>
    </row>
    <row r="54" spans="1:10" ht="33" customHeight="1">
      <c r="A54" s="3">
        <v>47</v>
      </c>
      <c r="B54" s="4" t="s">
        <v>35</v>
      </c>
      <c r="C54" s="4" t="s">
        <v>1174</v>
      </c>
      <c r="D54" s="3" t="s">
        <v>37</v>
      </c>
      <c r="E54" s="3" t="s">
        <v>1260</v>
      </c>
      <c r="F54" s="6">
        <v>16.350000000000001</v>
      </c>
      <c r="G54" s="7"/>
      <c r="H54" s="8">
        <f t="shared" si="1"/>
        <v>436.54500000000002</v>
      </c>
      <c r="I54" s="14"/>
      <c r="J54" s="15"/>
    </row>
    <row r="55" spans="1:10" ht="33" customHeight="1">
      <c r="A55" s="3">
        <v>48</v>
      </c>
      <c r="B55" s="4" t="s">
        <v>40</v>
      </c>
      <c r="C55" s="4" t="s">
        <v>1176</v>
      </c>
      <c r="D55" s="3" t="s">
        <v>37</v>
      </c>
      <c r="E55" s="3" t="s">
        <v>1260</v>
      </c>
      <c r="F55" s="6">
        <v>16.350000000000001</v>
      </c>
      <c r="G55" s="12"/>
      <c r="H55" s="8">
        <f t="shared" si="1"/>
        <v>436.54500000000002</v>
      </c>
      <c r="I55" s="14"/>
      <c r="J55" s="15"/>
    </row>
    <row r="56" spans="1:10" ht="21" customHeight="1">
      <c r="A56" s="241" t="s">
        <v>21</v>
      </c>
      <c r="B56" s="241"/>
      <c r="C56" s="241"/>
      <c r="D56" s="241"/>
      <c r="E56" s="241"/>
      <c r="F56" s="241"/>
      <c r="G56" s="241"/>
      <c r="H56" s="13">
        <f>SUM(H6:H55)</f>
        <v>372060.4197129099</v>
      </c>
      <c r="I56" s="17"/>
      <c r="J56" s="17"/>
    </row>
  </sheetData>
  <mergeCells count="15">
    <mergeCell ref="A1:J1"/>
    <mergeCell ref="F2:J2"/>
    <mergeCell ref="F3:G3"/>
    <mergeCell ref="B5:C5"/>
    <mergeCell ref="B17:C17"/>
    <mergeCell ref="H3:H4"/>
    <mergeCell ref="I3:I4"/>
    <mergeCell ref="J3:J4"/>
    <mergeCell ref="B49:C49"/>
    <mergeCell ref="A56:G56"/>
    <mergeCell ref="A2:A4"/>
    <mergeCell ref="B2:B4"/>
    <mergeCell ref="C2:C4"/>
    <mergeCell ref="D2:D4"/>
    <mergeCell ref="E2:E4"/>
  </mergeCells>
  <phoneticPr fontId="35" type="noConversion"/>
  <pageMargins left="0.78740157480314998" right="0.196850393700787" top="0.78740157480314998" bottom="0.39370078740157499" header="0" footer="0"/>
  <pageSetup paperSize="9"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7</vt:i4>
      </vt:variant>
      <vt:variant>
        <vt:lpstr>命名范围</vt:lpstr>
      </vt:variant>
      <vt:variant>
        <vt:i4>1</vt:i4>
      </vt:variant>
    </vt:vector>
  </HeadingPairs>
  <TitlesOfParts>
    <vt:vector size="8" baseType="lpstr">
      <vt:lpstr>清单报价说明</vt:lpstr>
      <vt:lpstr>汇总表</vt:lpstr>
      <vt:lpstr>硬质景观及成品摆件</vt:lpstr>
      <vt:lpstr>绿化苗木</vt:lpstr>
      <vt:lpstr>给排水</vt:lpstr>
      <vt:lpstr>景观示范区给排水</vt:lpstr>
      <vt:lpstr>景观示范区电气</vt:lpstr>
      <vt:lpstr>汇总表!Print_Area</vt:lpstr>
    </vt:vector>
  </TitlesOfParts>
  <Company>ComponentOne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C1Excel</dc:creator>
  <cp:lastModifiedBy>Administrator</cp:lastModifiedBy>
  <dcterms:created xsi:type="dcterms:W3CDTF">2020-11-19T09:45:00Z</dcterms:created>
  <dcterms:modified xsi:type="dcterms:W3CDTF">2021-01-15T08:43:44Z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2052-11.1.0.10228</vt:lpwstr>
  </property>
</Properties>
</file>