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土建类" sheetId="1" r:id="rId1"/>
  </sheets>
  <definedNames>
    <definedName name="_xlnm._FilterDatabase" localSheetId="0" hidden="1">土建类!$A$3:$H$34</definedName>
  </definedNames>
  <calcPr calcId="144525"/>
</workbook>
</file>

<file path=xl/sharedStrings.xml><?xml version="1.0" encoding="utf-8"?>
<sst xmlns="http://schemas.openxmlformats.org/spreadsheetml/2006/main" count="93" uniqueCount="57">
  <si>
    <t>开元壹号60#地块公寓楼外广场景观绿化工程量清单（土建类）</t>
  </si>
  <si>
    <t>序号</t>
  </si>
  <si>
    <t>项目名称</t>
  </si>
  <si>
    <t>项目特征</t>
  </si>
  <si>
    <t>单位</t>
  </si>
  <si>
    <t>工程量</t>
  </si>
  <si>
    <t>含税综合单价（元）</t>
  </si>
  <si>
    <t>合价（元）</t>
  </si>
  <si>
    <t>其中：主材</t>
  </si>
  <si>
    <t>东侧入口改为沥青混凝土</t>
  </si>
  <si>
    <t>一、一层商业街</t>
  </si>
  <si>
    <t>1.铺装道路(人行及跨车库顶板边缘)做法，详见图纸</t>
  </si>
  <si>
    <t>挖土方</t>
  </si>
  <si>
    <t>1.土壤类别：一二类土
2.挖土深度：详见图纸设计 
3.弃土运距：自行考虑</t>
  </si>
  <si>
    <t>m³</t>
  </si>
  <si>
    <t>素土夯实</t>
  </si>
  <si>
    <t>1.夯实密实度大于93%</t>
  </si>
  <si>
    <t>㎡</t>
  </si>
  <si>
    <t>150厚毛石料垫层</t>
  </si>
  <si>
    <t>1.拌和、摊铺
2.找平压（夯）实</t>
  </si>
  <si>
    <t>100厚C20混凝土垫层</t>
  </si>
  <si>
    <t>1.混凝土强度等级：C20
2.混凝土运距：自行考虑
3.含模板</t>
  </si>
  <si>
    <t>块料地面铺装</t>
  </si>
  <si>
    <t>1.600*300*18厚仿福鼎黑PC石英砖（水洗烧面）
2.30厚1:3水泥砂浆结合层
3.胀缝及缩缝</t>
  </si>
  <si>
    <t>2.铺装道路(车行)做法，详见图纸</t>
  </si>
  <si>
    <t>200厚毛石料垫层</t>
  </si>
  <si>
    <t>150厚C20混凝土垫层</t>
  </si>
  <si>
    <t>653.24</t>
  </si>
  <si>
    <t>现浇构件钢筋</t>
  </si>
  <si>
    <t>现浇构件钢筋Ⅰ级钢筋Φ10以内</t>
  </si>
  <si>
    <t>kg</t>
  </si>
  <si>
    <t>6.30</t>
  </si>
  <si>
    <t>1.600*300*18厚仿芝麻灰PC石英砖（水洗烧面）
2.30厚1:3水泥砂浆结合层
3.胀缝及缩缝</t>
  </si>
  <si>
    <t>变形缝</t>
  </si>
  <si>
    <t>道路与构筑物交接处改性沥青油膏填缝</t>
  </si>
  <si>
    <t>m</t>
  </si>
  <si>
    <t>33.30</t>
  </si>
  <si>
    <t>1.沥青混凝土地面，详见图纸</t>
  </si>
  <si>
    <t>现浇碎石混凝土路面</t>
  </si>
  <si>
    <t>1.30厚细粒式沥青砼AC-10
2.50厚中粒式沥青砼AC-16
3.乳化沥青透（1.1+0.1L/m%%172）</t>
  </si>
  <si>
    <t>137.44</t>
  </si>
  <si>
    <t>3厚镀锌钢板边带、喷深灰色氟碳漆</t>
  </si>
  <si>
    <t>制作安装</t>
  </si>
  <si>
    <t>75.71</t>
  </si>
  <si>
    <t>小计</t>
  </si>
  <si>
    <t>增加组合座椅、花箱变更</t>
  </si>
  <si>
    <t>成品移动花箱（镀锌钢板外喷黑色氟碳漆）</t>
  </si>
  <si>
    <t>详见图纸设计</t>
  </si>
  <si>
    <t>个</t>
  </si>
  <si>
    <t>新增</t>
  </si>
  <si>
    <t>成品洽谈桌椅组合</t>
  </si>
  <si>
    <t>1.一套包含:4把椅子+一张圆桌+一把伞,材质为铁艺框架、藤编坐面,椅子高730宽560深400。小圆桌直径600,高710。
2.详见图纸设计</t>
  </si>
  <si>
    <t>套</t>
  </si>
  <si>
    <t>不锈钢移动花箱</t>
  </si>
  <si>
    <t>1、1个大号高度1000mm，宽度450mm
2、1个中号高度800mm，宽度400mm
3、1个小号高度600mm，宽度400mm</t>
  </si>
  <si>
    <t>组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</si>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</sst>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2" borderId="20" applyNumberFormat="0" applyAlignment="0" applyProtection="0">
      <alignment vertical="center"/>
    </xf>
    <xf numFmtId="0" fontId="26" fillId="22" borderId="16" applyNumberFormat="0" applyAlignment="0" applyProtection="0">
      <alignment vertical="center"/>
    </xf>
    <xf numFmtId="0" fontId="27" fillId="23" borderId="2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115" zoomScaleNormal="115" workbookViewId="0">
      <pane ySplit="3" topLeftCell="A26" activePane="bottomLeft" state="frozen"/>
      <selection/>
      <selection pane="bottomLeft" activeCell="J2" sqref="J2"/>
    </sheetView>
  </sheetViews>
  <sheetFormatPr defaultColWidth="9" defaultRowHeight="13.5" outlineLevelCol="7"/>
  <cols>
    <col min="1" max="1" width="9" style="1"/>
    <col min="2" max="2" width="23" style="3" customWidth="1"/>
    <col min="3" max="3" width="24.125" style="3" customWidth="1"/>
    <col min="4" max="4" width="6.125" style="4" customWidth="1"/>
    <col min="5" max="5" width="9.375" style="5"/>
    <col min="6" max="6" width="9" style="4" customWidth="1"/>
    <col min="7" max="7" width="12.375" style="4" customWidth="1"/>
    <col min="8" max="8" width="16" style="4" customWidth="1"/>
    <col min="9" max="16384" width="9" style="1"/>
  </cols>
  <sheetData>
    <row r="1" ht="35.1" customHeight="1" spans="2:8">
      <c r="B1" s="6" t="s">
        <v>0</v>
      </c>
      <c r="C1" s="6"/>
      <c r="D1" s="6"/>
      <c r="E1" s="7"/>
      <c r="F1" s="8"/>
      <c r="G1" s="8"/>
      <c r="H1" s="8"/>
    </row>
    <row r="2" ht="24" customHeight="1" spans="1:8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/>
      <c r="H2" s="11" t="s">
        <v>7</v>
      </c>
    </row>
    <row r="3" spans="1:8">
      <c r="A3" s="14"/>
      <c r="B3" s="15"/>
      <c r="C3" s="16"/>
      <c r="D3" s="16"/>
      <c r="E3" s="17"/>
      <c r="F3" s="11"/>
      <c r="G3" s="11" t="s">
        <v>8</v>
      </c>
      <c r="H3" s="16"/>
    </row>
    <row r="4" spans="1:8">
      <c r="A4" s="18" t="s">
        <v>9</v>
      </c>
      <c r="B4" s="19"/>
      <c r="C4" s="19"/>
      <c r="D4" s="19"/>
      <c r="E4" s="19"/>
      <c r="F4" s="19"/>
      <c r="G4" s="19"/>
      <c r="H4" s="20"/>
    </row>
    <row r="5" ht="29.1" customHeight="1" spans="1:8">
      <c r="A5" s="9">
        <v>1</v>
      </c>
      <c r="B5" s="21" t="s">
        <v>10</v>
      </c>
      <c r="C5" s="21"/>
      <c r="D5" s="22"/>
      <c r="E5" s="23"/>
      <c r="F5" s="22"/>
      <c r="G5" s="22"/>
      <c r="H5" s="22"/>
    </row>
    <row r="6" ht="29.1" customHeight="1" spans="1:8">
      <c r="A6" s="9">
        <v>2</v>
      </c>
      <c r="B6" s="24" t="s">
        <v>11</v>
      </c>
      <c r="C6" s="24"/>
      <c r="D6" s="25"/>
      <c r="E6" s="26"/>
      <c r="F6" s="25"/>
      <c r="G6" s="25"/>
      <c r="H6" s="25"/>
    </row>
    <row r="7" ht="50" customHeight="1" spans="1:8">
      <c r="A7" s="9">
        <v>3</v>
      </c>
      <c r="B7" s="27" t="s">
        <v>12</v>
      </c>
      <c r="C7" s="27" t="s">
        <v>13</v>
      </c>
      <c r="D7" s="25" t="s">
        <v>14</v>
      </c>
      <c r="E7" s="26">
        <f>E9+E10</f>
        <v>16.935</v>
      </c>
      <c r="F7" s="25">
        <v>12</v>
      </c>
      <c r="G7" s="25">
        <v>0</v>
      </c>
      <c r="H7" s="26">
        <f>F7*E7</f>
        <v>203.22</v>
      </c>
    </row>
    <row r="8" ht="29.1" customHeight="1" spans="1:8">
      <c r="A8" s="9">
        <v>4</v>
      </c>
      <c r="B8" s="27" t="s">
        <v>15</v>
      </c>
      <c r="C8" s="27" t="s">
        <v>16</v>
      </c>
      <c r="D8" s="25" t="s">
        <v>17</v>
      </c>
      <c r="E8" s="26">
        <f>E11</f>
        <v>67.74</v>
      </c>
      <c r="F8" s="25">
        <v>1.35</v>
      </c>
      <c r="G8" s="25">
        <v>0</v>
      </c>
      <c r="H8" s="26">
        <f>F8*E8</f>
        <v>91.449</v>
      </c>
    </row>
    <row r="9" ht="29.1" customHeight="1" spans="1:8">
      <c r="A9" s="9">
        <v>5</v>
      </c>
      <c r="B9" s="27" t="s">
        <v>18</v>
      </c>
      <c r="C9" s="27" t="s">
        <v>19</v>
      </c>
      <c r="D9" s="25" t="s">
        <v>14</v>
      </c>
      <c r="E9" s="26">
        <f>E11*0.15</f>
        <v>10.161</v>
      </c>
      <c r="F9" s="25">
        <v>57.56</v>
      </c>
      <c r="G9" s="25">
        <v>0</v>
      </c>
      <c r="H9" s="26">
        <f>F9*E9</f>
        <v>584.86716</v>
      </c>
    </row>
    <row r="10" ht="39" customHeight="1" spans="1:8">
      <c r="A10" s="9">
        <v>6</v>
      </c>
      <c r="B10" s="27" t="s">
        <v>20</v>
      </c>
      <c r="C10" s="27" t="s">
        <v>21</v>
      </c>
      <c r="D10" s="25" t="s">
        <v>14</v>
      </c>
      <c r="E10" s="26">
        <f>E11*0.1</f>
        <v>6.774</v>
      </c>
      <c r="F10" s="25">
        <v>653.24</v>
      </c>
      <c r="G10" s="25">
        <v>456.23</v>
      </c>
      <c r="H10" s="26">
        <f>F10*E10</f>
        <v>4425.04776</v>
      </c>
    </row>
    <row r="11" ht="48" customHeight="1" spans="1:8">
      <c r="A11" s="9">
        <v>10</v>
      </c>
      <c r="B11" s="27" t="s">
        <v>22</v>
      </c>
      <c r="C11" s="27" t="s">
        <v>23</v>
      </c>
      <c r="D11" s="25" t="s">
        <v>17</v>
      </c>
      <c r="E11" s="26">
        <v>67.74</v>
      </c>
      <c r="F11" s="25">
        <v>156.85</v>
      </c>
      <c r="G11" s="25">
        <v>94.78</v>
      </c>
      <c r="H11" s="26">
        <f>F11*E11</f>
        <v>10625.019</v>
      </c>
    </row>
    <row r="12" ht="29.1" customHeight="1" spans="1:8">
      <c r="A12" s="9">
        <v>17</v>
      </c>
      <c r="B12" s="24" t="s">
        <v>24</v>
      </c>
      <c r="C12" s="24"/>
      <c r="D12" s="25"/>
      <c r="E12" s="26"/>
      <c r="F12" s="25"/>
      <c r="G12" s="25"/>
      <c r="H12" s="26">
        <f t="shared" ref="H12:H30" si="0">F12*E12</f>
        <v>0</v>
      </c>
    </row>
    <row r="13" ht="54" customHeight="1" spans="1:8">
      <c r="A13" s="9">
        <v>18</v>
      </c>
      <c r="B13" s="27" t="s">
        <v>12</v>
      </c>
      <c r="C13" s="27" t="s">
        <v>13</v>
      </c>
      <c r="D13" s="25" t="s">
        <v>14</v>
      </c>
      <c r="E13" s="26">
        <v>-125.71</v>
      </c>
      <c r="F13" s="28">
        <v>12</v>
      </c>
      <c r="G13" s="25">
        <v>0</v>
      </c>
      <c r="H13" s="26">
        <f t="shared" si="0"/>
        <v>-1508.52</v>
      </c>
    </row>
    <row r="14" ht="29.1" customHeight="1" spans="1:8">
      <c r="A14" s="9">
        <v>19</v>
      </c>
      <c r="B14" s="27" t="s">
        <v>15</v>
      </c>
      <c r="C14" s="27" t="s">
        <v>16</v>
      </c>
      <c r="D14" s="25" t="s">
        <v>17</v>
      </c>
      <c r="E14" s="26">
        <v>-359.17</v>
      </c>
      <c r="F14" s="28">
        <v>1.35</v>
      </c>
      <c r="G14" s="25">
        <v>0</v>
      </c>
      <c r="H14" s="26">
        <f t="shared" si="0"/>
        <v>-484.8795</v>
      </c>
    </row>
    <row r="15" ht="29.1" customHeight="1" spans="1:8">
      <c r="A15" s="9">
        <v>20</v>
      </c>
      <c r="B15" s="27" t="s">
        <v>25</v>
      </c>
      <c r="C15" s="27" t="s">
        <v>19</v>
      </c>
      <c r="D15" s="25" t="s">
        <v>14</v>
      </c>
      <c r="E15" s="26">
        <v>-71.83</v>
      </c>
      <c r="F15" s="25">
        <v>57.56</v>
      </c>
      <c r="G15" s="25">
        <v>0</v>
      </c>
      <c r="H15" s="26">
        <f t="shared" si="0"/>
        <v>-4134.5348</v>
      </c>
    </row>
    <row r="16" ht="39" customHeight="1" spans="1:8">
      <c r="A16" s="9">
        <v>21</v>
      </c>
      <c r="B16" s="27" t="s">
        <v>26</v>
      </c>
      <c r="C16" s="27" t="s">
        <v>21</v>
      </c>
      <c r="D16" s="25" t="s">
        <v>14</v>
      </c>
      <c r="E16" s="26">
        <v>-53.88</v>
      </c>
      <c r="F16" s="25" t="s">
        <v>27</v>
      </c>
      <c r="G16" s="25">
        <v>456.23</v>
      </c>
      <c r="H16" s="26">
        <f t="shared" si="0"/>
        <v>-35196.5712</v>
      </c>
    </row>
    <row r="17" ht="29.1" customHeight="1" spans="1:8">
      <c r="A17" s="9">
        <v>22</v>
      </c>
      <c r="B17" s="27" t="s">
        <v>28</v>
      </c>
      <c r="C17" s="27" t="s">
        <v>29</v>
      </c>
      <c r="D17" s="25" t="s">
        <v>30</v>
      </c>
      <c r="E17" s="26">
        <v>-1418.72</v>
      </c>
      <c r="F17" s="28" t="s">
        <v>31</v>
      </c>
      <c r="G17" s="25">
        <v>3.98</v>
      </c>
      <c r="H17" s="26">
        <f t="shared" si="0"/>
        <v>-8937.936</v>
      </c>
    </row>
    <row r="18" ht="63" customHeight="1" spans="1:8">
      <c r="A18" s="9">
        <v>23</v>
      </c>
      <c r="B18" s="27" t="s">
        <v>22</v>
      </c>
      <c r="C18" s="27" t="s">
        <v>32</v>
      </c>
      <c r="D18" s="25" t="s">
        <v>17</v>
      </c>
      <c r="E18" s="26">
        <v>-359.17</v>
      </c>
      <c r="F18" s="28">
        <v>156.85</v>
      </c>
      <c r="G18" s="25">
        <v>94.78</v>
      </c>
      <c r="H18" s="26">
        <f t="shared" si="0"/>
        <v>-56335.8145</v>
      </c>
    </row>
    <row r="19" ht="29.1" customHeight="1" spans="1:8">
      <c r="A19" s="9">
        <v>24</v>
      </c>
      <c r="B19" s="27" t="s">
        <v>33</v>
      </c>
      <c r="C19" s="27" t="s">
        <v>34</v>
      </c>
      <c r="D19" s="25" t="s">
        <v>35</v>
      </c>
      <c r="E19" s="26">
        <v>-6</v>
      </c>
      <c r="F19" s="28" t="s">
        <v>36</v>
      </c>
      <c r="G19" s="25">
        <v>19.27</v>
      </c>
      <c r="H19" s="26">
        <f t="shared" si="0"/>
        <v>-199.8</v>
      </c>
    </row>
    <row r="20" ht="39" customHeight="1" spans="1:8">
      <c r="A20" s="9">
        <v>128</v>
      </c>
      <c r="B20" s="24" t="s">
        <v>37</v>
      </c>
      <c r="C20" s="24"/>
      <c r="D20" s="9"/>
      <c r="E20" s="29"/>
      <c r="F20" s="9"/>
      <c r="G20" s="9"/>
      <c r="H20" s="26"/>
    </row>
    <row r="21" ht="80.1" customHeight="1" spans="1:8">
      <c r="A21" s="9">
        <v>129</v>
      </c>
      <c r="B21" s="30" t="s">
        <v>38</v>
      </c>
      <c r="C21" s="30" t="s">
        <v>39</v>
      </c>
      <c r="D21" s="25" t="s">
        <v>17</v>
      </c>
      <c r="E21" s="29">
        <v>302.45</v>
      </c>
      <c r="F21" s="28" t="s">
        <v>40</v>
      </c>
      <c r="G21" s="9">
        <v>114.44</v>
      </c>
      <c r="H21" s="26">
        <f t="shared" ref="H21:H27" si="1">F21*E21</f>
        <v>41568.728</v>
      </c>
    </row>
    <row r="22" ht="39" customHeight="1" spans="1:8">
      <c r="A22" s="9">
        <v>130</v>
      </c>
      <c r="B22" s="30" t="s">
        <v>26</v>
      </c>
      <c r="C22" s="27" t="s">
        <v>21</v>
      </c>
      <c r="D22" s="25" t="s">
        <v>14</v>
      </c>
      <c r="E22" s="29">
        <f>E21*0.15</f>
        <v>45.3675</v>
      </c>
      <c r="F22" s="25" t="s">
        <v>27</v>
      </c>
      <c r="G22" s="9">
        <v>456.23</v>
      </c>
      <c r="H22" s="26">
        <f t="shared" si="1"/>
        <v>29635.8657</v>
      </c>
    </row>
    <row r="23" ht="21.95" customHeight="1" spans="1:8">
      <c r="A23" s="9">
        <v>131</v>
      </c>
      <c r="B23" s="30" t="s">
        <v>25</v>
      </c>
      <c r="C23" s="27" t="s">
        <v>19</v>
      </c>
      <c r="D23" s="25" t="s">
        <v>14</v>
      </c>
      <c r="E23" s="29">
        <f>E21*0.2</f>
        <v>60.49</v>
      </c>
      <c r="F23" s="25">
        <v>57.56</v>
      </c>
      <c r="G23" s="9">
        <v>0</v>
      </c>
      <c r="H23" s="26">
        <f t="shared" si="1"/>
        <v>3481.8044</v>
      </c>
    </row>
    <row r="24" ht="54" customHeight="1" spans="1:8">
      <c r="A24" s="9">
        <v>132</v>
      </c>
      <c r="B24" s="27" t="s">
        <v>12</v>
      </c>
      <c r="C24" s="27" t="s">
        <v>13</v>
      </c>
      <c r="D24" s="25" t="s">
        <v>14</v>
      </c>
      <c r="E24" s="26">
        <f>E22+E23</f>
        <v>105.8575</v>
      </c>
      <c r="F24" s="28">
        <v>12</v>
      </c>
      <c r="G24" s="25">
        <v>0</v>
      </c>
      <c r="H24" s="26">
        <f t="shared" si="1"/>
        <v>1270.29</v>
      </c>
    </row>
    <row r="25" ht="29.1" customHeight="1" spans="1:8">
      <c r="A25" s="9">
        <v>133</v>
      </c>
      <c r="B25" s="27" t="s">
        <v>15</v>
      </c>
      <c r="C25" s="27" t="s">
        <v>16</v>
      </c>
      <c r="D25" s="25" t="s">
        <v>17</v>
      </c>
      <c r="E25" s="26">
        <f>E21</f>
        <v>302.45</v>
      </c>
      <c r="F25" s="28">
        <v>1.35</v>
      </c>
      <c r="G25" s="25">
        <v>0</v>
      </c>
      <c r="H25" s="26">
        <f t="shared" si="1"/>
        <v>408.3075</v>
      </c>
    </row>
    <row r="26" s="1" customFormat="1" ht="29.1" customHeight="1" spans="1:8">
      <c r="A26" s="9">
        <v>22</v>
      </c>
      <c r="B26" s="27" t="s">
        <v>28</v>
      </c>
      <c r="C26" s="27" t="s">
        <v>29</v>
      </c>
      <c r="D26" s="25" t="s">
        <v>30</v>
      </c>
      <c r="E26" s="26">
        <f>7.9*E21</f>
        <v>2389.355</v>
      </c>
      <c r="F26" s="28" t="s">
        <v>31</v>
      </c>
      <c r="G26" s="25">
        <v>3.98</v>
      </c>
      <c r="H26" s="26">
        <f t="shared" si="1"/>
        <v>15052.9365</v>
      </c>
    </row>
    <row r="27" ht="29.1" customHeight="1" spans="1:8">
      <c r="A27" s="14">
        <v>134</v>
      </c>
      <c r="B27" s="31" t="s">
        <v>41</v>
      </c>
      <c r="C27" s="31" t="s">
        <v>42</v>
      </c>
      <c r="D27" s="32" t="s">
        <v>35</v>
      </c>
      <c r="E27" s="33">
        <f>22.7+13.4</f>
        <v>36.1</v>
      </c>
      <c r="F27" s="28" t="s">
        <v>43</v>
      </c>
      <c r="G27" s="32">
        <v>42.17</v>
      </c>
      <c r="H27" s="33">
        <f t="shared" si="1"/>
        <v>2733.131</v>
      </c>
    </row>
    <row r="28" customFormat="1" ht="29.1" customHeight="1" spans="1:8">
      <c r="A28" s="34"/>
      <c r="B28" s="35" t="s">
        <v>44</v>
      </c>
      <c r="C28" s="35"/>
      <c r="D28" s="35"/>
      <c r="E28" s="35"/>
      <c r="F28" s="36"/>
      <c r="G28" s="37"/>
      <c r="H28" s="38">
        <f>SUM(H5:H27)</f>
        <v>3282.61002</v>
      </c>
    </row>
    <row r="29" customFormat="1" ht="29.1" customHeight="1" spans="1:8">
      <c r="A29" s="39" t="s">
        <v>45</v>
      </c>
      <c r="B29" s="40"/>
      <c r="C29" s="40"/>
      <c r="D29" s="40"/>
      <c r="E29" s="40"/>
      <c r="F29" s="40"/>
      <c r="G29" s="40"/>
      <c r="H29" s="41"/>
    </row>
    <row r="30" customFormat="1" ht="29.1" customHeight="1" spans="1:8">
      <c r="A30" s="14">
        <v>205</v>
      </c>
      <c r="B30" s="42" t="s">
        <v>46</v>
      </c>
      <c r="C30" s="42" t="s">
        <v>47</v>
      </c>
      <c r="D30" s="32" t="s">
        <v>48</v>
      </c>
      <c r="E30" s="43">
        <v>-14</v>
      </c>
      <c r="F30" s="44">
        <v>545</v>
      </c>
      <c r="G30" s="14">
        <v>500</v>
      </c>
      <c r="H30" s="45">
        <f t="shared" ref="H30:H32" si="2">F30*E30</f>
        <v>-7630</v>
      </c>
    </row>
    <row r="31" customFormat="1" ht="79" customHeight="1" spans="1:8">
      <c r="A31" s="9" t="s">
        <v>49</v>
      </c>
      <c r="B31" s="30" t="s">
        <v>50</v>
      </c>
      <c r="C31" s="30" t="s">
        <v>51</v>
      </c>
      <c r="D31" s="25" t="s">
        <v>52</v>
      </c>
      <c r="E31" s="29">
        <v>8</v>
      </c>
      <c r="F31" s="46">
        <v>2000</v>
      </c>
      <c r="G31" s="9"/>
      <c r="H31" s="47">
        <f t="shared" si="2"/>
        <v>16000</v>
      </c>
    </row>
    <row r="32" customFormat="1" ht="79" customHeight="1" spans="1:8">
      <c r="A32" s="9" t="s">
        <v>49</v>
      </c>
      <c r="B32" s="30" t="s">
        <v>53</v>
      </c>
      <c r="C32" s="30" t="s">
        <v>54</v>
      </c>
      <c r="D32" s="25" t="s">
        <v>55</v>
      </c>
      <c r="E32" s="29">
        <v>4</v>
      </c>
      <c r="F32" s="9">
        <v>5000</v>
      </c>
      <c r="G32" s="9"/>
      <c r="H32" s="47">
        <f t="shared" si="2"/>
        <v>20000</v>
      </c>
    </row>
    <row r="33" customFormat="1" ht="29.1" customHeight="1" spans="1:8">
      <c r="A33" s="48"/>
      <c r="B33" s="35" t="s">
        <v>44</v>
      </c>
      <c r="C33" s="35"/>
      <c r="D33" s="35"/>
      <c r="E33" s="35"/>
      <c r="F33" s="9"/>
      <c r="G33" s="9"/>
      <c r="H33" s="29">
        <f>SUM(H30:H32)</f>
        <v>28370</v>
      </c>
    </row>
    <row r="34" s="2" customFormat="1" ht="29.1" customHeight="1" spans="1:8">
      <c r="A34" s="49" t="s">
        <v>56</v>
      </c>
      <c r="B34" s="50"/>
      <c r="C34" s="50"/>
      <c r="D34" s="50"/>
      <c r="E34" s="51"/>
      <c r="F34" s="9"/>
      <c r="G34" s="9"/>
      <c r="H34" s="26">
        <f>H28+H33</f>
        <v>31652.61002</v>
      </c>
    </row>
    <row r="35" ht="75" customHeight="1" spans="2:5">
      <c r="B35" s="52"/>
      <c r="C35" s="52"/>
      <c r="D35" s="52"/>
      <c r="E35" s="52"/>
    </row>
    <row r="36" ht="75" customHeight="1" spans="2:5">
      <c r="B36" s="52"/>
      <c r="C36" s="52"/>
      <c r="D36" s="52"/>
      <c r="E36" s="52"/>
    </row>
    <row r="37" ht="45" customHeight="1" spans="2:8">
      <c r="B37" s="52"/>
      <c r="C37" s="52"/>
      <c r="D37" s="52"/>
      <c r="E37" s="52"/>
      <c r="H37" s="5"/>
    </row>
  </sheetData>
  <autoFilter ref="A3:H34">
    <extLst/>
  </autoFilter>
  <mergeCells count="14">
    <mergeCell ref="F2:G2"/>
    <mergeCell ref="A4:H4"/>
    <mergeCell ref="B28:E28"/>
    <mergeCell ref="A29:H29"/>
    <mergeCell ref="B33:E33"/>
    <mergeCell ref="A34:E34"/>
    <mergeCell ref="B35:E35"/>
    <mergeCell ref="B36:E36"/>
    <mergeCell ref="B37:E37"/>
    <mergeCell ref="A2:A3"/>
    <mergeCell ref="B2:B3"/>
    <mergeCell ref="D2:D3"/>
    <mergeCell ref="E2:E3"/>
    <mergeCell ref="H2:H3"/>
  </mergeCells>
  <pageMargins left="0.432638888888889" right="0.0784722222222222" top="0.511805555555556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土建类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2020-06-23T06:56:00Z</dcterms:created>
  <dcterms:modified xsi:type="dcterms:W3CDTF">2021-03-02T05:51:53Z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