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56#57#" sheetId="2" r:id="rId1"/>
  </sheets>
  <calcPr calcId="144525"/>
</workbook>
</file>

<file path=xl/sharedStrings.xml><?xml version="1.0" encoding="utf-8"?>
<sst xmlns="http://schemas.openxmlformats.org/spreadsheetml/2006/main" count="51" uniqueCount="33">
  <si>
    <t>56#57#大屋面悬挑板变更计算书</t>
  </si>
  <si>
    <t>序号</t>
  </si>
  <si>
    <t>楼号</t>
  </si>
  <si>
    <t>部位</t>
  </si>
  <si>
    <t>单位</t>
  </si>
  <si>
    <t>计算式</t>
  </si>
  <si>
    <t>工程量</t>
  </si>
  <si>
    <t>单价（元）</t>
  </si>
  <si>
    <t>合价（元）</t>
  </si>
  <si>
    <t>备注</t>
  </si>
  <si>
    <t>56#</t>
  </si>
  <si>
    <t>女儿墙植筋</t>
  </si>
  <si>
    <t>根</t>
  </si>
  <si>
    <t>（（29.8/0.4+1）+（30.7/0.4+1）+（17.5/0.4+1）+（29.8/0.4+1）+（67.2/0.4+1）+（67.2/0.4+1））*2</t>
  </si>
  <si>
    <t>钢筋阳角下料</t>
  </si>
  <si>
    <t>t</t>
  </si>
  <si>
    <t>3.2*18*20*0.26/1000</t>
  </si>
  <si>
    <t>钢筋直径6下料</t>
  </si>
  <si>
    <t>1.05+0.637</t>
  </si>
  <si>
    <t>女儿墙拆模合模</t>
  </si>
  <si>
    <t>m³</t>
  </si>
  <si>
    <t>挑檐拆模合模（最左边115mm高）</t>
  </si>
  <si>
    <t>㎡</t>
  </si>
  <si>
    <t>(36.03+78.88+21.3+17.1+35.875+78.88)*0.115</t>
  </si>
  <si>
    <t>57#</t>
  </si>
  <si>
    <t>（（28.04/0.4+1）+（20.1/0.4+1）+（8/0.4+1）+（11.1/0.4+1）+（32.28/0.4+1）+（65.54/0.4+1）+（57.32/0.4+1））*2</t>
  </si>
  <si>
    <t>0.49+0.613</t>
  </si>
  <si>
    <t>(37.94+20.1+11.1+8+34.54+77.68+68.7)*0.115</t>
  </si>
  <si>
    <t>51#</t>
  </si>
  <si>
    <t>m</t>
  </si>
  <si>
    <t>52#</t>
  </si>
  <si>
    <t>53#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</si>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</sst>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10" fillId="17" borderId="4" applyNumberFormat="0" applyAlignment="0" applyProtection="0">
      <alignment vertical="center"/>
    </xf>
    <xf numFmtId="0" fontId="17" fillId="22" borderId="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8255</xdr:colOff>
      <xdr:row>12</xdr:row>
      <xdr:rowOff>9525</xdr:rowOff>
    </xdr:from>
    <xdr:to>
      <xdr:col>21</xdr:col>
      <xdr:colOff>457200</xdr:colOff>
      <xdr:row>21</xdr:row>
      <xdr:rowOff>152400</xdr:rowOff>
    </xdr:to>
    <xdr:pic>
      <xdr:nvPicPr>
        <xdr:cNvPr id="2" name="图片 1" descr="1109ea5add5487a2accad9a50bfe5c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53165" y="4606925"/>
          <a:ext cx="10069195" cy="2943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view="pageBreakPreview" zoomScaleNormal="85" topLeftCell="A3" workbookViewId="0">
      <selection activeCell="F22" sqref="F22"/>
    </sheetView>
  </sheetViews>
  <sheetFormatPr defaultColWidth="8.89166666666667" defaultRowHeight="13.5"/>
  <cols>
    <col min="1" max="1" width="6.775" style="1" customWidth="1"/>
    <col min="2" max="2" width="8.89166666666667" style="1"/>
    <col min="3" max="3" width="26.6583333333333" style="1" customWidth="1"/>
    <col min="4" max="4" width="8.89166666666667" style="1"/>
    <col min="5" max="5" width="51.1083333333333" style="1" customWidth="1"/>
    <col min="6" max="6" width="12.4416666666667" style="1" customWidth="1"/>
    <col min="7" max="7" width="12.6666666666667" style="1" customWidth="1"/>
    <col min="8" max="8" width="12.5583333333333" style="1" customWidth="1"/>
    <col min="9" max="9" width="8.89166666666667" style="1"/>
    <col min="10" max="10" width="28.4416666666667" style="1" customWidth="1"/>
    <col min="11" max="16384" width="8.89166666666667" style="1"/>
  </cols>
  <sheetData>
    <row r="1" ht="3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0" customHeight="1" spans="1:9">
      <c r="A3" s="3">
        <v>1</v>
      </c>
      <c r="B3" s="4" t="s">
        <v>10</v>
      </c>
      <c r="C3" s="5" t="s">
        <v>11</v>
      </c>
      <c r="D3" s="3" t="s">
        <v>12</v>
      </c>
      <c r="E3" s="5" t="s">
        <v>13</v>
      </c>
      <c r="F3" s="6">
        <f ca="1">EVALUATE(E3)</f>
        <v>1223</v>
      </c>
      <c r="G3" s="6">
        <v>5</v>
      </c>
      <c r="H3" s="6">
        <f ca="1">F3*G3</f>
        <v>6115</v>
      </c>
      <c r="I3" s="3"/>
    </row>
    <row r="4" ht="30" customHeight="1" spans="1:9">
      <c r="A4" s="3">
        <v>2</v>
      </c>
      <c r="B4" s="4"/>
      <c r="C4" s="5" t="s">
        <v>14</v>
      </c>
      <c r="D4" s="3" t="s">
        <v>15</v>
      </c>
      <c r="E4" s="3" t="s">
        <v>16</v>
      </c>
      <c r="F4" s="6">
        <f ca="1">EVALUATE(E4)</f>
        <v>0.29952</v>
      </c>
      <c r="G4" s="6">
        <f>4151*0.94*1.09</f>
        <v>4253.1146</v>
      </c>
      <c r="H4" s="6">
        <f ca="1">F4*G4</f>
        <v>1273.892884992</v>
      </c>
      <c r="I4" s="3"/>
    </row>
    <row r="5" ht="30" customHeight="1" spans="1:9">
      <c r="A5" s="3">
        <v>3</v>
      </c>
      <c r="B5" s="4"/>
      <c r="C5" s="5" t="s">
        <v>17</v>
      </c>
      <c r="D5" s="3" t="s">
        <v>15</v>
      </c>
      <c r="E5" s="3" t="s">
        <v>18</v>
      </c>
      <c r="F5" s="6">
        <f ca="1">EVALUATE(E5)</f>
        <v>1.687</v>
      </c>
      <c r="G5" s="6">
        <f>4151*0.94*1.09</f>
        <v>4253.1146</v>
      </c>
      <c r="H5" s="6">
        <f ca="1">F5*G5</f>
        <v>7175.0043302</v>
      </c>
      <c r="I5" s="3"/>
    </row>
    <row r="6" ht="30" customHeight="1" spans="1:9">
      <c r="A6" s="3">
        <v>4</v>
      </c>
      <c r="B6" s="4"/>
      <c r="C6" s="5" t="s">
        <v>19</v>
      </c>
      <c r="D6" s="3" t="s">
        <v>20</v>
      </c>
      <c r="E6" s="5">
        <v>64.16</v>
      </c>
      <c r="F6" s="6">
        <f ca="1">EVALUATE(E6)</f>
        <v>64.16</v>
      </c>
      <c r="G6" s="6">
        <f ca="1">H6/F6</f>
        <v>507.688123441397</v>
      </c>
      <c r="H6" s="6">
        <v>32573.27</v>
      </c>
      <c r="I6" s="3"/>
    </row>
    <row r="7" ht="30" customHeight="1" spans="1:9">
      <c r="A7" s="3">
        <v>5</v>
      </c>
      <c r="B7" s="4"/>
      <c r="C7" s="5" t="s">
        <v>21</v>
      </c>
      <c r="D7" s="3" t="s">
        <v>22</v>
      </c>
      <c r="E7" s="3" t="s">
        <v>23</v>
      </c>
      <c r="F7" s="6">
        <f ca="1">EVALUATE(E7)</f>
        <v>30.827475</v>
      </c>
      <c r="G7" s="6">
        <f ca="1">H7/F7</f>
        <v>102.235424730699</v>
      </c>
      <c r="H7" s="6">
        <v>3151.66</v>
      </c>
      <c r="I7" s="3"/>
    </row>
    <row r="8" ht="30" customHeight="1" spans="1:9">
      <c r="A8" s="3">
        <v>8</v>
      </c>
      <c r="B8" s="7" t="s">
        <v>24</v>
      </c>
      <c r="C8" s="5" t="s">
        <v>11</v>
      </c>
      <c r="D8" s="3" t="s">
        <v>12</v>
      </c>
      <c r="E8" s="5" t="s">
        <v>25</v>
      </c>
      <c r="F8" s="6">
        <f ca="1">EVALUATE(E8)</f>
        <v>1125.9</v>
      </c>
      <c r="G8" s="6">
        <v>5</v>
      </c>
      <c r="H8" s="6">
        <f ca="1">F8*G8</f>
        <v>5629.5</v>
      </c>
      <c r="I8" s="3"/>
    </row>
    <row r="9" ht="30" customHeight="1" spans="1:9">
      <c r="A9" s="3">
        <v>9</v>
      </c>
      <c r="B9" s="8"/>
      <c r="C9" s="5" t="s">
        <v>14</v>
      </c>
      <c r="D9" s="3" t="s">
        <v>15</v>
      </c>
      <c r="E9" s="3" t="s">
        <v>16</v>
      </c>
      <c r="F9" s="6">
        <f ca="1">EVALUATE(E9)</f>
        <v>0.29952</v>
      </c>
      <c r="G9" s="6">
        <f>4151*0.94*1.09</f>
        <v>4253.1146</v>
      </c>
      <c r="H9" s="6">
        <f ca="1">F9*G9</f>
        <v>1273.892884992</v>
      </c>
      <c r="I9" s="3"/>
    </row>
    <row r="10" ht="30" customHeight="1" spans="1:9">
      <c r="A10" s="3">
        <v>10</v>
      </c>
      <c r="B10" s="8"/>
      <c r="C10" s="5" t="s">
        <v>17</v>
      </c>
      <c r="D10" s="3" t="s">
        <v>15</v>
      </c>
      <c r="E10" s="3" t="s">
        <v>26</v>
      </c>
      <c r="F10" s="6">
        <f ca="1">EVALUATE(E10)</f>
        <v>1.103</v>
      </c>
      <c r="G10" s="6">
        <f>4151*0.94*1.09</f>
        <v>4253.1146</v>
      </c>
      <c r="H10" s="6">
        <f ca="1">F10*G10</f>
        <v>4691.1854038</v>
      </c>
      <c r="I10" s="3"/>
    </row>
    <row r="11" ht="30" customHeight="1" spans="1:9">
      <c r="A11" s="3">
        <v>11</v>
      </c>
      <c r="B11" s="8"/>
      <c r="C11" s="5" t="s">
        <v>19</v>
      </c>
      <c r="D11" s="3" t="s">
        <v>20</v>
      </c>
      <c r="E11" s="3">
        <v>59.15</v>
      </c>
      <c r="F11" s="6">
        <f ca="1">EVALUATE(E11)</f>
        <v>59.15</v>
      </c>
      <c r="G11" s="6">
        <f ca="1">H11/F11</f>
        <v>507.72628909552</v>
      </c>
      <c r="H11" s="6">
        <v>30032.01</v>
      </c>
      <c r="I11" s="3"/>
    </row>
    <row r="12" ht="30" customHeight="1" spans="1:9">
      <c r="A12" s="3">
        <v>12</v>
      </c>
      <c r="B12" s="8"/>
      <c r="C12" s="5" t="s">
        <v>21</v>
      </c>
      <c r="D12" s="3" t="s">
        <v>22</v>
      </c>
      <c r="E12" s="3" t="s">
        <v>27</v>
      </c>
      <c r="F12" s="6">
        <f ca="1">EVALUATE(E12)</f>
        <v>29.6769</v>
      </c>
      <c r="G12" s="6">
        <f ca="1">H12/F12</f>
        <v>102.235745647288</v>
      </c>
      <c r="H12" s="6">
        <v>3034.04</v>
      </c>
      <c r="I12" s="3"/>
    </row>
    <row r="13" ht="30" customHeight="1" spans="1:9">
      <c r="A13" s="3"/>
      <c r="B13" s="9" t="s">
        <v>28</v>
      </c>
      <c r="C13" s="5"/>
      <c r="D13" s="3" t="s">
        <v>29</v>
      </c>
      <c r="E13" s="3">
        <f>31.2+75+17.1+13.3+30.78</f>
        <v>167.38</v>
      </c>
      <c r="F13" s="6">
        <f>E13</f>
        <v>167.38</v>
      </c>
      <c r="G13" s="6">
        <v>403</v>
      </c>
      <c r="H13" s="6">
        <f>F13*G13</f>
        <v>67454.14</v>
      </c>
      <c r="I13" s="3"/>
    </row>
    <row r="14" ht="30" customHeight="1" spans="1:9">
      <c r="A14" s="3"/>
      <c r="B14" s="9" t="s">
        <v>30</v>
      </c>
      <c r="C14" s="5"/>
      <c r="D14" s="3" t="s">
        <v>29</v>
      </c>
      <c r="E14" s="3">
        <v>164.328914922161</v>
      </c>
      <c r="F14" s="6">
        <f>E14</f>
        <v>164.328914922161</v>
      </c>
      <c r="G14" s="6">
        <v>403</v>
      </c>
      <c r="H14" s="6">
        <f>F14*G14</f>
        <v>66224.5527136309</v>
      </c>
      <c r="I14" s="3"/>
    </row>
    <row r="15" ht="30" customHeight="1" spans="1:9">
      <c r="A15" s="3"/>
      <c r="B15" s="9" t="s">
        <v>31</v>
      </c>
      <c r="C15" s="5"/>
      <c r="D15" s="3" t="s">
        <v>29</v>
      </c>
      <c r="E15" s="3">
        <v>129.217104497224</v>
      </c>
      <c r="F15" s="6">
        <f>E15</f>
        <v>129.217104497224</v>
      </c>
      <c r="G15" s="6">
        <v>403</v>
      </c>
      <c r="H15" s="6">
        <f>F15*G15</f>
        <v>52074.4931123814</v>
      </c>
      <c r="I15" s="3"/>
    </row>
    <row r="16" ht="30" customHeight="1" spans="1:9">
      <c r="A16" s="3"/>
      <c r="B16" s="9" t="s">
        <v>10</v>
      </c>
      <c r="C16" s="5"/>
      <c r="D16" s="3" t="s">
        <v>29</v>
      </c>
      <c r="E16" s="3">
        <v>183.260946230806</v>
      </c>
      <c r="F16" s="6">
        <f>E16</f>
        <v>183.260946230806</v>
      </c>
      <c r="G16" s="6">
        <v>403</v>
      </c>
      <c r="H16" s="6">
        <f>F16*G16</f>
        <v>73854.1613310148</v>
      </c>
      <c r="I16" s="3"/>
    </row>
    <row r="17" ht="30" customHeight="1" spans="1:9">
      <c r="A17" s="3"/>
      <c r="B17" s="9" t="s">
        <v>24</v>
      </c>
      <c r="C17" s="5"/>
      <c r="D17" s="3" t="s">
        <v>29</v>
      </c>
      <c r="E17" s="3">
        <v>154.244194028618</v>
      </c>
      <c r="F17" s="6">
        <f>E17</f>
        <v>154.244194028618</v>
      </c>
      <c r="G17" s="6">
        <v>403</v>
      </c>
      <c r="H17" s="6">
        <f>F17*G17</f>
        <v>62160.4101935329</v>
      </c>
      <c r="I17" s="3"/>
    </row>
    <row r="18" ht="30" customHeight="1" spans="1:9">
      <c r="A18" s="3">
        <v>15</v>
      </c>
      <c r="B18" s="3" t="s">
        <v>32</v>
      </c>
      <c r="C18" s="3"/>
      <c r="D18" s="3"/>
      <c r="E18" s="3"/>
      <c r="F18" s="3"/>
      <c r="G18" s="3"/>
      <c r="H18" s="10">
        <f ca="1">SUM(H3:H17)</f>
        <v>416717.212854544</v>
      </c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>
      <c r="A20" s="3"/>
      <c r="B20" s="3"/>
      <c r="C20" s="3"/>
      <c r="D20" s="3"/>
      <c r="E20" s="3"/>
      <c r="F20" s="3"/>
      <c r="G20" s="3"/>
      <c r="H20" s="3"/>
      <c r="I20" s="3"/>
    </row>
    <row r="21" spans="1:9">
      <c r="A21" s="3"/>
      <c r="B21" s="3"/>
      <c r="C21" s="3"/>
      <c r="D21" s="3"/>
      <c r="E21" s="3"/>
      <c r="F21" s="3"/>
      <c r="G21" s="3"/>
      <c r="H21" s="3"/>
      <c r="I21" s="3"/>
    </row>
    <row r="22" spans="1:9">
      <c r="A22" s="3"/>
      <c r="B22" s="3"/>
      <c r="C22" s="3"/>
      <c r="D22" s="3"/>
      <c r="E22" s="3"/>
      <c r="F22" s="3"/>
      <c r="G22" s="3"/>
      <c r="H22" s="3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3"/>
      <c r="B24" s="3"/>
      <c r="C24" s="3"/>
      <c r="D24" s="3"/>
      <c r="E24" s="3"/>
      <c r="F24" s="3"/>
      <c r="G24" s="3"/>
      <c r="H24" s="3"/>
      <c r="I24" s="3"/>
    </row>
    <row r="25" spans="1:9">
      <c r="A25" s="3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  <c r="I27" s="3"/>
    </row>
  </sheetData>
  <mergeCells count="4">
    <mergeCell ref="A1:I1"/>
    <mergeCell ref="B18:D18"/>
    <mergeCell ref="B3:B7"/>
    <mergeCell ref="B8:B12"/>
  </mergeCells>
  <pageMargins left="0.75" right="0.75" top="1" bottom="1" header="0.5" footer="0.5"/>
  <pageSetup paperSize="9" scale="8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56#57#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谦谦</cp:lastModifiedBy>
  <dcterms:created xsi:type="dcterms:W3CDTF">2020-12-13T01:19:00Z</dcterms:created>
  <dcterms:modified xsi:type="dcterms:W3CDTF">2021-03-24T08:07:18Z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03F8FE26832E474AAB01D2763EE69007</vt:lpwstr>
  </property>
</Properties>
</file>