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汇总表" sheetId="5" r:id="rId1"/>
    <sheet name="硬质景观及成品摆件" sheetId="1" r:id="rId2"/>
    <sheet name="绿化苗木" sheetId="6" r:id="rId3"/>
    <sheet name="给排水" sheetId="2" r:id="rId4"/>
    <sheet name="景观示范区给排水" sheetId="3" r:id="rId5"/>
    <sheet name="景观示范区电气" sheetId="4" r:id="rId6"/>
  </sheets>
  <definedNames>
    <definedName name="_xlnm._FilterDatabase" localSheetId="5" hidden="1">景观示范区电气!$A$1:$J$56</definedName>
    <definedName name="_xlnm._FilterDatabase" localSheetId="2" hidden="1">绿化苗木!$A$3:$XEX$92</definedName>
    <definedName name="_xlnm._FilterDatabase" localSheetId="1" hidden="1">硬质景观及成品摆件!$A$1:$J$464</definedName>
    <definedName name="_xlnm.Print_Area" localSheetId="2">绿化苗木!$A$1:$K$92</definedName>
  </definedNames>
  <calcPr calcId="144525"/>
</workbook>
</file>

<file path=xl/calcChain.xml><?xml version="1.0" encoding="utf-8"?>
<calcChain xmlns="http://schemas.openxmlformats.org/spreadsheetml/2006/main">
  <c r="H56" i="4"/>
  <c r="H55"/>
  <c r="H54"/>
  <c r="H53"/>
  <c r="H52"/>
  <c r="H51"/>
  <c r="H50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6"/>
  <c r="H15"/>
  <c r="H14"/>
  <c r="H13"/>
  <c r="H12"/>
  <c r="H11"/>
  <c r="H10"/>
  <c r="H9"/>
  <c r="H8"/>
  <c r="H7"/>
  <c r="H6"/>
  <c r="H61" i="3"/>
  <c r="H60"/>
  <c r="H59"/>
  <c r="H58"/>
  <c r="H57"/>
  <c r="H56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1"/>
  <c r="H30"/>
  <c r="H29"/>
  <c r="H28"/>
  <c r="H27"/>
  <c r="H26"/>
  <c r="H25"/>
  <c r="H24"/>
  <c r="H23"/>
  <c r="H22"/>
  <c r="H21"/>
  <c r="H20"/>
  <c r="H18"/>
  <c r="H17"/>
  <c r="H16"/>
  <c r="H15"/>
  <c r="H14"/>
  <c r="H13"/>
  <c r="H12"/>
  <c r="H11"/>
  <c r="H10"/>
  <c r="H9"/>
  <c r="H8"/>
  <c r="H7"/>
  <c r="H6"/>
  <c r="H26" i="2"/>
  <c r="H25"/>
  <c r="H24"/>
  <c r="H23"/>
  <c r="H22"/>
  <c r="H21"/>
  <c r="H20"/>
  <c r="H19"/>
  <c r="H17"/>
  <c r="H16"/>
  <c r="H15"/>
  <c r="H14"/>
  <c r="H13"/>
  <c r="H12"/>
  <c r="H10"/>
  <c r="H9"/>
  <c r="H8"/>
  <c r="H7"/>
  <c r="H6"/>
  <c r="J92" i="6"/>
  <c r="J91"/>
  <c r="J90"/>
  <c r="J89"/>
  <c r="J88"/>
  <c r="J87"/>
  <c r="J86"/>
  <c r="J85"/>
  <c r="J84"/>
  <c r="J83"/>
  <c r="J82"/>
  <c r="J79"/>
  <c r="J78"/>
  <c r="J75"/>
  <c r="J74"/>
  <c r="J73"/>
  <c r="J72"/>
  <c r="J70"/>
  <c r="J69"/>
  <c r="J68"/>
  <c r="J67"/>
  <c r="J66"/>
  <c r="J65"/>
  <c r="J64"/>
  <c r="J63"/>
  <c r="J62"/>
  <c r="J60"/>
  <c r="J59"/>
  <c r="J58"/>
  <c r="J57"/>
  <c r="J56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6"/>
  <c r="J15"/>
  <c r="J14"/>
  <c r="J13"/>
  <c r="J12"/>
  <c r="J11"/>
  <c r="J10"/>
  <c r="J9"/>
  <c r="J8"/>
  <c r="J7"/>
  <c r="J6"/>
  <c r="J5"/>
  <c r="I464" i="1"/>
  <c r="H463"/>
  <c r="H462"/>
  <c r="H461"/>
  <c r="F461"/>
  <c r="H460"/>
  <c r="H459"/>
  <c r="H458"/>
  <c r="H457"/>
  <c r="H456"/>
  <c r="H455"/>
  <c r="H454"/>
  <c r="H453"/>
  <c r="H452"/>
  <c r="H451"/>
  <c r="H450"/>
  <c r="H449"/>
  <c r="H448"/>
  <c r="H447"/>
  <c r="H446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79"/>
  <c r="H378"/>
  <c r="H377"/>
  <c r="H376"/>
  <c r="F376"/>
  <c r="H375"/>
  <c r="H374"/>
  <c r="H373"/>
  <c r="H372"/>
  <c r="H371"/>
  <c r="H370"/>
  <c r="H369"/>
  <c r="F369"/>
  <c r="H368"/>
  <c r="H367"/>
  <c r="H366"/>
  <c r="H365"/>
  <c r="H364"/>
  <c r="H362"/>
  <c r="F362"/>
  <c r="H361"/>
  <c r="H360"/>
  <c r="H359"/>
  <c r="H357"/>
  <c r="H356"/>
  <c r="F356"/>
  <c r="H355"/>
  <c r="H354"/>
  <c r="H353"/>
  <c r="H351"/>
  <c r="H350"/>
  <c r="F350"/>
  <c r="H349"/>
  <c r="H348"/>
  <c r="H347"/>
  <c r="H346"/>
  <c r="H345"/>
  <c r="F345"/>
  <c r="H344"/>
  <c r="F344"/>
  <c r="H343"/>
  <c r="F343"/>
  <c r="H342"/>
  <c r="F342"/>
  <c r="H341"/>
  <c r="F341"/>
  <c r="H340"/>
  <c r="H339"/>
  <c r="H338"/>
  <c r="H337"/>
  <c r="H336"/>
  <c r="F336"/>
  <c r="H335"/>
  <c r="F335"/>
  <c r="H334"/>
  <c r="F334"/>
  <c r="H333"/>
  <c r="F333"/>
  <c r="H332"/>
  <c r="F332"/>
  <c r="H331"/>
  <c r="H330"/>
  <c r="H329"/>
  <c r="H327"/>
  <c r="F327"/>
  <c r="H326"/>
  <c r="F326"/>
  <c r="H325"/>
  <c r="F325"/>
  <c r="H324"/>
  <c r="H323"/>
  <c r="F323"/>
  <c r="H322"/>
  <c r="F322"/>
  <c r="H321"/>
  <c r="F321"/>
  <c r="H320"/>
  <c r="F320"/>
  <c r="H319"/>
  <c r="H318"/>
  <c r="H317"/>
  <c r="H316"/>
  <c r="H315"/>
  <c r="F315"/>
  <c r="H314"/>
  <c r="F314"/>
  <c r="H313"/>
  <c r="F313"/>
  <c r="H312"/>
  <c r="F312"/>
  <c r="H311"/>
  <c r="F311"/>
  <c r="H310"/>
  <c r="H309"/>
  <c r="H308"/>
  <c r="H306"/>
  <c r="F306"/>
  <c r="H305"/>
  <c r="F305"/>
  <c r="H304"/>
  <c r="F304"/>
  <c r="H303"/>
  <c r="F303"/>
  <c r="H302"/>
  <c r="H301"/>
  <c r="H300"/>
  <c r="H298"/>
  <c r="F298"/>
  <c r="H297"/>
  <c r="F297"/>
  <c r="H296"/>
  <c r="F296"/>
  <c r="H295"/>
  <c r="F295"/>
  <c r="H294"/>
  <c r="F294"/>
  <c r="H293"/>
  <c r="H292"/>
  <c r="H291"/>
  <c r="H289"/>
  <c r="H288"/>
  <c r="F288"/>
  <c r="H287"/>
  <c r="H286"/>
  <c r="H285"/>
  <c r="H283"/>
  <c r="F283"/>
  <c r="H282"/>
  <c r="F282"/>
  <c r="H281"/>
  <c r="H280"/>
  <c r="H279"/>
  <c r="H277"/>
  <c r="H276"/>
  <c r="H275"/>
  <c r="H274"/>
  <c r="H273"/>
  <c r="H272"/>
  <c r="H271"/>
  <c r="H270"/>
  <c r="H269"/>
  <c r="H268"/>
  <c r="H267"/>
  <c r="H266"/>
  <c r="H265"/>
  <c r="H264"/>
  <c r="H263"/>
  <c r="F263"/>
  <c r="H262"/>
  <c r="F262"/>
  <c r="H261"/>
  <c r="F261"/>
  <c r="H260"/>
  <c r="H259"/>
  <c r="H258"/>
  <c r="H257"/>
  <c r="H256"/>
  <c r="H255"/>
  <c r="H254"/>
  <c r="H253"/>
  <c r="H252"/>
  <c r="H251"/>
  <c r="H250"/>
  <c r="H249"/>
  <c r="H248"/>
  <c r="H247"/>
  <c r="H246"/>
  <c r="H245"/>
  <c r="F245"/>
  <c r="H244"/>
  <c r="F244"/>
  <c r="H243"/>
  <c r="H242"/>
  <c r="H241"/>
  <c r="H240"/>
  <c r="H239"/>
  <c r="H238"/>
  <c r="H237"/>
  <c r="H236"/>
  <c r="H235"/>
  <c r="H234"/>
  <c r="H233"/>
  <c r="H232"/>
  <c r="H231"/>
  <c r="H230"/>
  <c r="H229"/>
  <c r="F229"/>
  <c r="H228"/>
  <c r="F228"/>
  <c r="H227"/>
  <c r="H226"/>
  <c r="F226"/>
  <c r="H225"/>
  <c r="H224"/>
  <c r="H223"/>
  <c r="H222"/>
  <c r="H221"/>
  <c r="H220"/>
  <c r="H219"/>
  <c r="H218"/>
  <c r="H217"/>
  <c r="H215"/>
  <c r="H214"/>
  <c r="H213"/>
  <c r="H212"/>
  <c r="H211"/>
  <c r="H210"/>
  <c r="H209"/>
  <c r="F209"/>
  <c r="H208"/>
  <c r="H207"/>
  <c r="H206"/>
  <c r="H205"/>
  <c r="H204"/>
  <c r="H203"/>
  <c r="H202"/>
  <c r="F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4"/>
  <c r="H173"/>
  <c r="H172"/>
  <c r="H171"/>
  <c r="H170"/>
  <c r="H169"/>
  <c r="H168"/>
  <c r="H167"/>
  <c r="H166"/>
  <c r="H165"/>
  <c r="H164"/>
  <c r="H163"/>
  <c r="H162"/>
  <c r="F162"/>
  <c r="H161"/>
  <c r="H160"/>
  <c r="H159"/>
  <c r="H158"/>
  <c r="H157"/>
  <c r="H156"/>
  <c r="H155"/>
  <c r="H154"/>
  <c r="H153"/>
  <c r="H152"/>
  <c r="H151"/>
  <c r="H149"/>
  <c r="H148"/>
  <c r="F148"/>
  <c r="H147"/>
  <c r="H146"/>
  <c r="H145"/>
  <c r="H144"/>
  <c r="H143"/>
  <c r="H142"/>
  <c r="H141"/>
  <c r="H140"/>
  <c r="H139"/>
  <c r="H138"/>
  <c r="H137"/>
  <c r="H136"/>
  <c r="F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F100"/>
  <c r="H99"/>
  <c r="F99"/>
  <c r="H98"/>
  <c r="H97"/>
  <c r="F97"/>
  <c r="H96"/>
  <c r="F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E73"/>
  <c r="H72"/>
  <c r="E72"/>
  <c r="H71"/>
  <c r="H70"/>
  <c r="H69"/>
  <c r="H68"/>
  <c r="H67"/>
  <c r="H66"/>
  <c r="H65"/>
  <c r="H64"/>
  <c r="H63"/>
  <c r="F63"/>
  <c r="H62"/>
  <c r="F62"/>
  <c r="H61"/>
  <c r="F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F38"/>
  <c r="H37"/>
  <c r="H36"/>
  <c r="H35"/>
  <c r="H34"/>
  <c r="F34"/>
  <c r="H33"/>
  <c r="H32"/>
  <c r="H31"/>
  <c r="H30"/>
  <c r="H29"/>
  <c r="H28"/>
  <c r="H27"/>
  <c r="H26"/>
  <c r="H25"/>
  <c r="H24"/>
  <c r="H23"/>
  <c r="H22"/>
  <c r="F22"/>
  <c r="H21"/>
  <c r="F21"/>
  <c r="H20"/>
  <c r="F20"/>
  <c r="H19"/>
  <c r="F19"/>
  <c r="H18"/>
  <c r="H17"/>
  <c r="H16"/>
  <c r="H15"/>
  <c r="H14"/>
  <c r="H13"/>
  <c r="H12"/>
  <c r="H11"/>
  <c r="H10"/>
  <c r="H9"/>
  <c r="H8"/>
  <c r="H7"/>
  <c r="H6"/>
  <c r="C8" i="5"/>
  <c r="C7"/>
  <c r="C6"/>
  <c r="C5"/>
  <c r="C4"/>
  <c r="C3"/>
</calcChain>
</file>

<file path=xl/sharedStrings.xml><?xml version="1.0" encoding="utf-8"?>
<sst xmlns="http://schemas.openxmlformats.org/spreadsheetml/2006/main" count="2776" uniqueCount="1250">
  <si>
    <t>栾川山水文苑景观示范区施工工程造价汇总表（单位：元）</t>
  </si>
  <si>
    <t>序号</t>
  </si>
  <si>
    <t>分类项目名称</t>
  </si>
  <si>
    <t>造价（元）</t>
  </si>
  <si>
    <t>说明</t>
  </si>
  <si>
    <t>硬质景观及成品摆件部分</t>
  </si>
  <si>
    <t>详见后附工程量清单明细</t>
  </si>
  <si>
    <t>绿化苗木</t>
  </si>
  <si>
    <t>售楼部给排水外网部分</t>
  </si>
  <si>
    <t>景观示范区给排水部分</t>
  </si>
  <si>
    <t xml:space="preserve"> </t>
  </si>
  <si>
    <t>景观示范区电气部分</t>
  </si>
  <si>
    <t>合计</t>
  </si>
  <si>
    <t>硬质景观及成品摆件清单报价表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</si>
  <si>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</si>
  <si>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</si>
  <si>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</si>
  <si>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</si>
  <si>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</si>
  <si>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</si>
  <si>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</si>
  <si>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</si>
  <si>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</si>
  <si>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其中：主材</t>
  </si>
  <si>
    <t>B-7.01 围墙</t>
  </si>
  <si>
    <t>1</t>
  </si>
  <si>
    <t>挖沟槽土方</t>
  </si>
  <si>
    <t>1.土壤类别：综合
2.挖土深度：详设计
3.开挖方式：人工、机械综合考虑   
4.多余土方运送场内指定位置
5.其它满足规范和设计图纸要求</t>
  </si>
  <si>
    <t>m3</t>
  </si>
  <si>
    <t>10.08</t>
  </si>
  <si>
    <t>2</t>
  </si>
  <si>
    <t>回填方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</si>
  <si>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</si>
  <si>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7.36</t>
  </si>
  <si>
    <t>3</t>
  </si>
  <si>
    <t>素土夯实</t>
  </si>
  <si>
    <t>1.素土夯实
2.其它满足规范和设计图纸要求</t>
  </si>
  <si>
    <t>m2</t>
  </si>
  <si>
    <t>4.38</t>
  </si>
  <si>
    <t>4</t>
  </si>
  <si>
    <t>碎石垫层</t>
  </si>
  <si>
    <t>1.150厚级配碎石垫层
2.其它说明：其它满足规范和设计图纸要求</t>
  </si>
  <si>
    <t>0.66</t>
  </si>
  <si>
    <t>5</t>
  </si>
  <si>
    <t>垫层</t>
  </si>
  <si>
    <t>1.混凝土强度等级:100厚C20混凝土
2.混凝土拌合料要求：符合规范要求
3.模板安拆费用计入综合单价，支模方式综合考虑
4.其它满足规范和设计图纸要求</t>
  </si>
  <si>
    <t>0.44</t>
  </si>
  <si>
    <t>6</t>
  </si>
  <si>
    <t>砖基础</t>
  </si>
  <si>
    <t>1.砖品种、规格、强度等级：MU10页岩砖
2.基础类型：砖基础
3.砂浆强度等级：M7.5水泥砂浆
4.其它说明：其他满足规范和图纸设计要求</t>
  </si>
  <si>
    <t>1.35</t>
  </si>
  <si>
    <t>7</t>
  </si>
  <si>
    <t>实心砖墙</t>
  </si>
  <si>
    <t>1.砖品种、规格、强度等级：MU10页岩砖
2.墙体类型：围墙
3.砂浆强度等级、配合比：M7.5水泥砂浆
4.其它说明：其他满足规范和图纸设计要求</t>
  </si>
  <si>
    <t>1.66</t>
  </si>
  <si>
    <t>8</t>
  </si>
  <si>
    <t>独立基础</t>
  </si>
  <si>
    <t>1.混凝土强度等级:300厚C25钢筋混凝土
2.混凝土拌合料要求：符合规范要求
3.模板安拆费用计入综合单价，支模方式综合考虑
4.其它满足规范和设计图纸要求</t>
  </si>
  <si>
    <t>0.17</t>
  </si>
  <si>
    <t>9</t>
  </si>
  <si>
    <t>构造柱</t>
  </si>
  <si>
    <t>1.240*240 C25钢筋混凝土构造柱
2.混凝土拌合料要求：符合规范要求
3.模板安拆费用计入综合单价，支模方式综合考虑
4.其它满足规范和设计图纸要求</t>
  </si>
  <si>
    <t>0.48</t>
  </si>
  <si>
    <t>10</t>
  </si>
  <si>
    <t>地圈梁</t>
  </si>
  <si>
    <t>1.C25钢筋混凝土圈梁
2.混凝土拌合料要求：符合规范要求
3.模板安拆费用计入综合单价，支模方式综合考虑
4.其它满足规范和设计图纸要求</t>
  </si>
  <si>
    <t>0.39</t>
  </si>
  <si>
    <t>11</t>
  </si>
  <si>
    <t>压顶</t>
  </si>
  <si>
    <t>1.c25钢筋混凝土压顶圈梁
2.混凝土拌合料要求：符合规范要求
3.模板安拆费用计入综合单价，支模方式综合考虑
4.其它满足规范和设计图纸要求</t>
  </si>
  <si>
    <t>0.15</t>
  </si>
  <si>
    <t>12</t>
  </si>
  <si>
    <t>现浇构件钢筋</t>
  </si>
  <si>
    <t>1.现浇构件带肋钢筋HPB300以内  直径≤10mm
2.含钢筋搭接
3.其它说明：其它满足规范和设计图纸要求</t>
  </si>
  <si>
    <t>t</t>
  </si>
  <si>
    <t>0.044</t>
  </si>
  <si>
    <t>13</t>
  </si>
  <si>
    <t>1.现浇构件带肋钢筋HRB400以内  直径≤18mm
2.含钢筋搭接
3.其它说明：其它满足规范和设计图纸要求</t>
  </si>
  <si>
    <t>0.071</t>
  </si>
  <si>
    <t>14</t>
  </si>
  <si>
    <t>石材墙面</t>
  </si>
  <si>
    <t>1.30厚600*600芝麻白花岗岩石烧面，表面5*5拉槽@100
2.20厚1:2.5水泥砂浆粘接
3.其它说明：其他满足规范和图纸设计要求</t>
  </si>
  <si>
    <t>11.11</t>
  </si>
  <si>
    <t>15</t>
  </si>
  <si>
    <t>1.30厚600*600芝麻白花岗岩石烧面，表面5*5拉槽@100，侧边开10深20宽槽
2.20厚1:2.5水泥砂浆粘接
3.其它说明：其他满足规范和图纸设计要求</t>
  </si>
  <si>
    <t>6.05</t>
  </si>
  <si>
    <t>16</t>
  </si>
  <si>
    <t>1.30厚340*600芝麻白花岗岩石烧面，表面5*5拉槽@100
2.20厚1:2.5水泥砂浆粘接
3.其它说明：其他满足规范和图纸设计要求</t>
  </si>
  <si>
    <t>0.75</t>
  </si>
  <si>
    <t>17</t>
  </si>
  <si>
    <t>1.30厚450*600芝麻白花岗岩石烧面，表面5*5拉槽@100
2.20厚1:2.5水泥砂浆粘接
3.其它说明：其他满足规范和图纸设计要求</t>
  </si>
  <si>
    <t>2.83</t>
  </si>
  <si>
    <t>18</t>
  </si>
  <si>
    <t>墙面装饰板</t>
  </si>
  <si>
    <t>1.2厚镀锌钢板弯折成型，面饰深咖啡色金属氟碳漆喷砂面，M8金属膨胀螺栓固定@600
2.其它说明：其他满足规范和图纸设计要求</t>
  </si>
  <si>
    <t>3.76</t>
  </si>
  <si>
    <t>19</t>
  </si>
  <si>
    <t>钢格栅</t>
  </si>
  <si>
    <t>1.钢材品种、规格:Q235B
2.型钢式、格构式:镀锌矩形钢管60*60*3@600+镀锌矩形钢管30*30*3@120
3.面饰深灰色金属氟碳漆喷砂面
4.运距自行考虑
5.其他说明详见图纸设计及规范</t>
  </si>
  <si>
    <t>20</t>
  </si>
  <si>
    <t>外脚手架</t>
  </si>
  <si>
    <t>1.外脚手架
2.部位：景墙
3.其他满足规范和图纸设计要求</t>
  </si>
  <si>
    <t>18.42</t>
  </si>
  <si>
    <t>C-3.01入口处墩柱灯</t>
  </si>
  <si>
    <t>4.49</t>
  </si>
  <si>
    <t>0.67</t>
  </si>
  <si>
    <t>基础</t>
  </si>
  <si>
    <t>1.混凝土强度等级:100厚C25钢筋混凝土
2.混凝土拌合料要求：符合规范要求
3.模板安拆费用计入综合单价，支模方式综合考虑
4.其它满足规范和设计图纸要求</t>
  </si>
  <si>
    <t>0.36</t>
  </si>
  <si>
    <t>0.10</t>
  </si>
  <si>
    <t>后浇基础</t>
  </si>
  <si>
    <t>1.混凝土强度等级:140厚C20混凝土
2.混凝土拌合料要求：符合规范要求
3.模板安拆费用计入综合单价，支模方式综合考虑
4.其它满足规范和设计图纸要求</t>
  </si>
  <si>
    <t>0.61</t>
  </si>
  <si>
    <t>1.砖品种、规格、强度等级：MU10页岩砖
2.墙体类型：景墙
3.砂浆强度等级、配合比：M7.5水泥砂浆
4.其它说明：其他满足规范和图纸设计要求</t>
  </si>
  <si>
    <t>0.71</t>
  </si>
  <si>
    <t>6厚150*150镀锌钢板预埋</t>
  </si>
  <si>
    <t>1.6厚150*150镀锌钢板预埋
2.其它说明：其他满足规范和图纸设计要求</t>
  </si>
  <si>
    <t>0.019</t>
  </si>
  <si>
    <t>石材地面</t>
  </si>
  <si>
    <t>1.50厚300/525*L芝麻黑花岗石，石材开槽20*5
2.20厚1:2.5水泥砂浆粘接
3.其它说明：其他满足规范和图纸设计要求</t>
  </si>
  <si>
    <t>4.27</t>
  </si>
  <si>
    <t>2厚20宽镀锌钢条，面饰深咖啡色金属氟碳漆喷砂面</t>
  </si>
  <si>
    <t>1.2厚20宽镀锌钢条，面饰深咖啡色金属氟碳漆喷砂面
2.其他满足规范和图纸设计要求</t>
  </si>
  <si>
    <t>0.003</t>
  </si>
  <si>
    <t>1.5厚镀锌钢板激光切割花纹，面饰深咖啡色金属氟碳漆喷砂面</t>
  </si>
  <si>
    <t>1.1.5厚镀锌钢板激光切割花纹，面饰深咖啡色金属氟碳漆喷砂面
2.其他满足规范和图纸设计要求</t>
  </si>
  <si>
    <t>0.009</t>
  </si>
  <si>
    <t>2厚镀锌钢板，面饰深咖啡色金属氟碳漆喷砂面</t>
  </si>
  <si>
    <t>1.2厚镀锌钢板，面饰深咖啡色金属氟碳漆喷砂面
2.其他满足规范和图纸设计要求</t>
  </si>
  <si>
    <t>0.022</t>
  </si>
  <si>
    <t>1.30厚芝麻黑花岗石烧面
2.20厚1:2.5水泥砂浆粘接
3.其它说明：其他满足规范和图纸设计要求</t>
  </si>
  <si>
    <t>3.42</t>
  </si>
  <si>
    <t>2厚40*40镀锌方管支柱</t>
  </si>
  <si>
    <t>1.2厚40*40镀锌方管支柱
2.其它说明：其他满足规范和图纸设计要求</t>
  </si>
  <si>
    <t>0.006</t>
  </si>
  <si>
    <t>3厚镀锌钢板按形折弯，面饰深咖啡色金属氟碳漆喷砂面</t>
  </si>
  <si>
    <t>1.3厚镀锌钢板按形折弯，面饰深咖啡色金属氟碳漆喷砂面
2.其它说明：其他满足规范和图纸设计要求</t>
  </si>
  <si>
    <t>0.118</t>
  </si>
  <si>
    <t>2厚40*20镀锌矩管，面饰深咖啡色金属氟碳漆喷砂面</t>
  </si>
  <si>
    <t>1.2厚40*20镀锌矩管，面饰深咖啡色金属氟碳漆喷砂面
2.其它说明：其他满足规范和图纸设计要求</t>
  </si>
  <si>
    <t>0.032</t>
  </si>
  <si>
    <t>2厚20*20镀锌方管龙骨</t>
  </si>
  <si>
    <t>1.2厚20*20镀锌方管龙骨
2.其它说明：其他满足规范和图纸设计要求</t>
  </si>
  <si>
    <t>0.013</t>
  </si>
  <si>
    <t>5厚10宽镀锌钢条，面饰深咖啡色金属氟碳漆喷砂面</t>
  </si>
  <si>
    <t>1.5厚10宽镀锌钢条，面饰深咖啡色金属氟碳漆喷砂面
2.其它说明：其他满足规范和图纸设计要求</t>
  </si>
  <si>
    <t>0.024</t>
  </si>
  <si>
    <t>5厚镀锌钢板激光切割花纹，面饰深咖啡色金属氟碳漆喷砂面</t>
  </si>
  <si>
    <t>1.5厚镀锌钢板激光切割花纹，面饰深咖啡色金属氟碳漆喷砂面
2.其它说明：其他满足规范和图纸设计要求</t>
  </si>
  <si>
    <t>0.007</t>
  </si>
  <si>
    <t>灯具</t>
  </si>
  <si>
    <t>1.灯具
2.5厚米黄色透光云石片灯箱
3.详见图纸C-3.07
4.其他满足规范和图纸设计要求</t>
  </si>
  <si>
    <t>个</t>
  </si>
  <si>
    <t>1.现浇构件带肋钢筋φ10
2.含钢筋搭接
3.其它说明：其它满足规范和设计图纸要求</t>
  </si>
  <si>
    <t>0.029</t>
  </si>
  <si>
    <t>D-1.01-1.19展示景墙-左侧</t>
  </si>
  <si>
    <t>1.土壤类别：综合
2.挖土深度：详设计
3.开挖方式：人工、机械综合考虑    4.多余土方运送场内指定位置
5.其它满足规范和设计图纸要求</t>
  </si>
  <si>
    <t>103.08</t>
  </si>
  <si>
    <t>1.密实度要求：满足设计要求 
2.填方材料品种：满足设计要求的合格土方 
3.填方粒径要求：符合设计要求
4.填方来源、运距：投标人根据现场实际情况自行考虑
5.其它说明：详见相关设计、要求及规范</t>
  </si>
  <si>
    <t>49.42</t>
  </si>
  <si>
    <t>67.50</t>
  </si>
  <si>
    <t>1.150厚级配碎石垫层
2.其它说明：详见相关设计、要求及规范</t>
  </si>
  <si>
    <t>10.12</t>
  </si>
  <si>
    <t>1.混凝土强度等级:100厚C20混凝土
2.混凝土拌合料要求：符合规范要求
3.模板安拆费用计入综合单价，支模方式综合考虑
4.其它说明：详见相关设计、要求及规范</t>
  </si>
  <si>
    <t>6.75</t>
  </si>
  <si>
    <t>1.砖品种、规格、强度等级：MU10页岩砖
2.基础类型：砖基础
3.砂浆强度等级：M7.5水泥砂浆
4.其它说明：详见相关设计、要求及规范</t>
  </si>
  <si>
    <t>27.31</t>
  </si>
  <si>
    <t>1.混凝土强度等级:300厚C25混凝土
2.混凝土拌合料要求：符合规范要求
3.模板安拆费用计入综合单价，支模方式综合考虑
4.其它说明：详见相关设计、要求及规范</t>
  </si>
  <si>
    <t>7.83</t>
  </si>
  <si>
    <t>1.砖品种、规格、强度等级：MU10页岩砖
2.墙体类型：景墙
3.砂浆强度等级、配合比：M7.5水泥砂浆
4.其它说明：详见相关设计、要求及规范</t>
  </si>
  <si>
    <t>36.29</t>
  </si>
  <si>
    <t>1.C25混凝土构造柱
2.混凝土拌合料要求：符合规范要求
3.模板安拆费用计入综合单价，支模方式综合考虑
4.其它说明：详见相关设计、要求及规范</t>
  </si>
  <si>
    <t>12.04</t>
  </si>
  <si>
    <t>圈梁</t>
  </si>
  <si>
    <t>1.C25混凝土圈梁
2.混凝土拌合料要求：符合规范要求
3.模板安拆费用计入综合单价，支模方式综合考虑
4.其它说明：详见相关设计、要求及规范</t>
  </si>
  <si>
    <t>9.19</t>
  </si>
  <si>
    <t>1.C25钢筋混凝土压顶梁
2.混凝土拌合料要求：符合规范要求
3.模板安拆费用计入综合单价，支模方式综合考虑
4.其它说明：详见相关设计、要求及规范</t>
  </si>
  <si>
    <t>3.80</t>
  </si>
  <si>
    <t>600*600芝麻白烧面干挂石材墙面</t>
  </si>
  <si>
    <t>1.30厚600*600芝麻白烧面干挂，表面拉5*5槽@100
2.其它说明：详见相关设计、要求及规范</t>
  </si>
  <si>
    <t>218.31</t>
  </si>
  <si>
    <t>600*110芝麻白花岗石烧面石材墙面</t>
  </si>
  <si>
    <t>1.30厚600*110芝麻白花岗石烧面
2.其它说明：详见相关设计、要求及规范</t>
  </si>
  <si>
    <t>16.20</t>
  </si>
  <si>
    <t>石材装饰线</t>
  </si>
  <si>
    <t>1.60厚600*150中国黑花岗岩光面，按形定制
2.其它说明：详见相关设计、要求及规范</t>
  </si>
  <si>
    <t>m</t>
  </si>
  <si>
    <t>7.8</t>
  </si>
  <si>
    <t>30厚600*517芝麻白花岗石烧面干挂石材墙面</t>
  </si>
  <si>
    <t>1.30厚600*517芝麻白花岗石烧面干挂，表面拉5*5槽@100 
2.其它说明：详见相关设计、要求及规范</t>
  </si>
  <si>
    <t>4.71</t>
  </si>
  <si>
    <t>600*160芝麻白花岗石烧面石材墙面</t>
  </si>
  <si>
    <t>1.30厚600*160芝麻白花岗石烧面
2.20厚1:2.5水泥砂浆
3.其它说明：详见相关设计、要求及规范</t>
  </si>
  <si>
    <t>2.03</t>
  </si>
  <si>
    <t>墙面装饰板(3厚镀锌钢板)</t>
  </si>
  <si>
    <t>1.3厚镀锌钢板弯折成型，面饰深咖啡色金属氟碳漆喷砂面，M8金属膨胀螺栓固定@600
2.其它说明：详见相关设计、要求及规范</t>
  </si>
  <si>
    <t>1.54</t>
  </si>
  <si>
    <t>墙面装饰板(2厚镀锌钢板)</t>
  </si>
  <si>
    <t>1.2厚镀锌钢板弯折成型，面饰深咖啡色金属氟碳漆喷砂面，M8金属膨胀螺栓固定@600
2.其它说明：详见相关设计、要求及规范</t>
  </si>
  <si>
    <t>69.77</t>
  </si>
  <si>
    <t>墙面装饰板（5厚木工板）</t>
  </si>
  <si>
    <t>1.5厚木工板,螺钉固定与角钢之上
2.刀刮布固定于木工板之上
3.其它说明：详见相关设计、要求及规范</t>
  </si>
  <si>
    <t>52.16</t>
  </si>
  <si>
    <t>6厚双层夹绢玻璃</t>
  </si>
  <si>
    <t>1.6厚双层夹绢玻璃，娟画效果参照方案效果图
2.其它说明：详见相关设计、要求及规范</t>
  </si>
  <si>
    <t>墙面抹灰</t>
  </si>
  <si>
    <t>1.20厚1:2.5防水水泥砂浆掺2%防水剂
2.其它说明：详见相关设计、要求及规范</t>
  </si>
  <si>
    <t>223.42</t>
  </si>
  <si>
    <t>1.20厚1:2.5水泥砂浆
2.其它说明：详见相关设计、要求及规范</t>
  </si>
  <si>
    <t>136.72</t>
  </si>
  <si>
    <t>抹灰面油漆</t>
  </si>
  <si>
    <t>1.外墙刮腻子2-3遍，干后砂平
2.外喷米白色仿石漆
3.其它说明：详见相关设计、要求及规范</t>
  </si>
  <si>
    <t>1.钢材品种、规格:Q235B
2.型钢式、格构式:2厚30*30镀锌方管
3.面饰浅咖色金属氟碳漆喷砂面
4.运距自行考虑
5.其他说明详见图纸设计及规范</t>
  </si>
  <si>
    <t>1.钢材品种、规格:Q235B
2.型钢式、格构式:2厚30*60镀锌方管
3.面饰深咖色金属氟碳漆喷砂面
4.运距自行考虑
5.其他说明详见图纸设计及规范</t>
  </si>
  <si>
    <t>1.钢材品种、规格:Q235B；      
2.3厚50*50镀锌方管@100，
3.面饰深咖啡色金属氟碳漆喷砂面
4.运距自行考虑
5.其他说明详见图纸设计及规范</t>
  </si>
  <si>
    <t>5厚150*150镀锌钢管立柱</t>
  </si>
  <si>
    <t>1.5厚150*150镀锌钢管立柱
2.其它说明：详见相关设计、要求及规范</t>
  </si>
  <si>
    <t>0.307</t>
  </si>
  <si>
    <t>螺栓</t>
  </si>
  <si>
    <t>1.材料种类：M8
2.其它说明：详见相关设计、要求及规范</t>
  </si>
  <si>
    <t>套</t>
  </si>
  <si>
    <t>196</t>
  </si>
  <si>
    <t>干挂石材钢骨架(镀锌角钢3*50*50)</t>
  </si>
  <si>
    <t>1.钢材品种、规格:镀锌角钢3*50*50
2.型钢式、格构式:角钢
3.运距自行考虑
4.其他说明详见图纸设计及规范</t>
  </si>
  <si>
    <t>1.758</t>
  </si>
  <si>
    <t>预埋铁件</t>
  </si>
  <si>
    <t>1.10厚370*L镀锌钢板预埋、5厚150*L镀锌钢板预埋、5厚270*L镀锌钢板、2厚346*66镀锌钢板勒板@600、2厚406*116镀锌钢板勒板@600、5厚50*50镀锌角钢
2.其它说明：详见相关设计、要求及规范</t>
  </si>
  <si>
    <t>0.775</t>
  </si>
  <si>
    <t>1.现浇构件带肋钢筋HPB300以内  直径≤10mm
2.含钢筋搭接
3.其它说明：详见相关设计、要求及规范</t>
  </si>
  <si>
    <t>0.867</t>
  </si>
  <si>
    <t>1.现浇构件带肋钢筋HRB400以内  直径≤10mm
2.含钢筋搭接
3.其它说明：详见相关设计、要求及规范</t>
  </si>
  <si>
    <t>0.221</t>
  </si>
  <si>
    <t>1.现浇构件带肋钢筋HRB400以内  直径≤18mm
2.含钢筋搭接
3.其它说明：详见相关设计、要求及规范</t>
  </si>
  <si>
    <t>1.455</t>
  </si>
  <si>
    <t>1.灯具
2.上下各3厚镀锌钢板按形折弯，面饰深咖啡色金属氟碳漆喷砂面+3厚20x20镀锌矩管，面饰深咖啡色金属氟碳漆喷砂面，中部5厚镀锌钢条+5厚米黄色透光云石片灯箱
3.其它说明：详见相关设计、要求及规范</t>
  </si>
  <si>
    <t>景墙LOGO</t>
  </si>
  <si>
    <t>1.1.5厚不锈钢发光字体，面饰深咖色金属氟碳漆喷砂面金属LOGO字体
2..由专业厂家深化设计并制作安装
3.其他说明详见图纸设计及规范</t>
  </si>
  <si>
    <t>项</t>
  </si>
  <si>
    <t>296.35</t>
  </si>
  <si>
    <t>D-2.01-2.02 主入口右侧展示景墙</t>
  </si>
  <si>
    <t>1.土壤类别：综合
2.挖土深度：详设计
3.开挖方式：人工、机械综合考虑
4.多余土方运送场内指定位置
5.其它满足规范和设计图纸要求</t>
  </si>
  <si>
    <t>47.93</t>
  </si>
  <si>
    <t>31.79</t>
  </si>
  <si>
    <t>19.90</t>
  </si>
  <si>
    <t>2.99</t>
  </si>
  <si>
    <t>1.99</t>
  </si>
  <si>
    <t>8.86</t>
  </si>
  <si>
    <t>1.51</t>
  </si>
  <si>
    <t>7.99</t>
  </si>
  <si>
    <t>2.30</t>
  </si>
  <si>
    <t>0.95</t>
  </si>
  <si>
    <t>2.81</t>
  </si>
  <si>
    <t>61.95</t>
  </si>
  <si>
    <t>0.85</t>
  </si>
  <si>
    <t>1.60厚600*150中国黑花岗岩光面，按形定制
2.其它说明：详见相关设计、要求及规范求</t>
  </si>
  <si>
    <t>3.12</t>
  </si>
  <si>
    <t>600*150中国黑花岗岩光面石材墙面</t>
  </si>
  <si>
    <t>0.08</t>
  </si>
  <si>
    <t>600x450芝麻白花岗石烧面石材墙面</t>
  </si>
  <si>
    <t>1.600x450芝麻白花岗石烧面，表面拉5x5槽@100
2.30厚1:2.5水泥砂浆铜丝缠挂
3.其它说明：详见相关设计、要求及规范</t>
  </si>
  <si>
    <t>1.62</t>
  </si>
  <si>
    <t>15.16</t>
  </si>
  <si>
    <t>30.02</t>
  </si>
  <si>
    <t>墙面装饰板(5厚木工板)</t>
  </si>
  <si>
    <t>51.39</t>
  </si>
  <si>
    <t>52.71</t>
  </si>
  <si>
    <t>72.93</t>
  </si>
  <si>
    <t>29.40</t>
  </si>
  <si>
    <t>13.36</t>
  </si>
  <si>
    <t>4厚60*120镀锌方管，面饰深咖啡色金属氟碳漆喷砂面</t>
  </si>
  <si>
    <t>1.4厚60*120镀锌方管，面饰深咖啡色金属氟碳漆喷砂面
2.其它说明：详见相关设计、要求及规范</t>
  </si>
  <si>
    <t>0.010</t>
  </si>
  <si>
    <t>6厚280*100镀锌方管，面饰深咖啡色金属氟碳漆喷砂面</t>
  </si>
  <si>
    <t>1.6厚280*100镀锌方管，面饰深咖啡色金属氟碳漆喷砂面
2.其它说明：详见相关设计、要求及规范</t>
  </si>
  <si>
    <t>0.329</t>
  </si>
  <si>
    <t>4厚60*50镀锌方管，面饰深咖啡色金属氟碳漆喷砂面</t>
  </si>
  <si>
    <t>1.4厚60*50镀锌方管，面饰深咖啡色金属氟碳漆喷砂面
2.其它说明：详见相关设计、要求及规范</t>
  </si>
  <si>
    <t>0.122</t>
  </si>
  <si>
    <t>0.308</t>
  </si>
  <si>
    <t>36</t>
  </si>
  <si>
    <t>0.846</t>
  </si>
  <si>
    <t>1.10厚370*L镀锌钢板预埋、5厚150*L镀锌钢板预埋、5厚270*L镀锌钢板、2厚406*116镀锌钢板勒板@600、5厚60*45镀锌钢板勒板@600、5厚50*50镀锌角钢
2.其它说明：详见相关设计、要求及规范</t>
  </si>
  <si>
    <t>0.961</t>
  </si>
  <si>
    <t>0.194</t>
  </si>
  <si>
    <t>0.380</t>
  </si>
  <si>
    <t>83.80</t>
  </si>
  <si>
    <t>E-3.01~3.03 平台旁景墙</t>
  </si>
  <si>
    <t>15.32</t>
  </si>
  <si>
    <t>11.19</t>
  </si>
  <si>
    <t>6.94</t>
  </si>
  <si>
    <t>1.04</t>
  </si>
  <si>
    <t>0.69</t>
  </si>
  <si>
    <t>1.14</t>
  </si>
  <si>
    <t>2.50</t>
  </si>
  <si>
    <t>0.57</t>
  </si>
  <si>
    <t>0.45</t>
  </si>
  <si>
    <t>1.c25钢筋混凝土压顶梁
2.混凝土拌合料要求：符合规范要求
3.模板安拆费用计入综合单价，支模方式综合考虑
4.其它满足规范和设计图纸要求</t>
  </si>
  <si>
    <t>0.179</t>
  </si>
  <si>
    <t>0.120</t>
  </si>
  <si>
    <t>27.27</t>
  </si>
  <si>
    <t>墙顶砂浆找平</t>
  </si>
  <si>
    <t>1.墙顶砂浆水泥砂浆找平
2.20厚1:2.5水泥砂浆找平
3.其它说明：其他满足规范和图纸设计要求</t>
  </si>
  <si>
    <t>1.73</t>
  </si>
  <si>
    <t>4.90</t>
  </si>
  <si>
    <t>13.46</t>
  </si>
  <si>
    <t>F-1.01景观矮墙</t>
  </si>
  <si>
    <t>8.29</t>
  </si>
  <si>
    <t>8.16</t>
  </si>
  <si>
    <t>1.22</t>
  </si>
  <si>
    <t>0.82</t>
  </si>
  <si>
    <t>0.93</t>
  </si>
  <si>
    <t>1.30厚600*470芝麻白烧面
2.20厚1:2.5水泥砂浆粘接
3.其它说明：其他满足规范和图纸设计要求</t>
  </si>
  <si>
    <t>7.74</t>
  </si>
  <si>
    <t>9.76</t>
  </si>
  <si>
    <t>F-2.01-2.05对称景墙</t>
  </si>
  <si>
    <t>18.26</t>
  </si>
  <si>
    <t>13.56</t>
  </si>
  <si>
    <t>8.68</t>
  </si>
  <si>
    <t>1.25</t>
  </si>
  <si>
    <t>0.84</t>
  </si>
  <si>
    <t>2.61</t>
  </si>
  <si>
    <t>1.混凝土强度等级:300厚C25混凝土
2.混凝土拌合料要求：符合规范要求
3.模板安拆费用计入综合单价，支模方式综合考虑
4.其它满足规范和设计图纸要求</t>
  </si>
  <si>
    <t>2.70</t>
  </si>
  <si>
    <t>1.240*240 C25混凝土构造柱
2.混凝土拌合料要求：符合规范要求
3.模板安拆费用计入综合单价，支模方式综合考虑
4.其它满足规范和设计图纸要求</t>
  </si>
  <si>
    <t>1.C25混凝土圈梁
2.混凝土拌合料要求：符合规范要求
3.模板安拆费用计入综合单价，支模方式综合考虑
4.其它满足规范和设计图纸要求</t>
  </si>
  <si>
    <t>0.76</t>
  </si>
  <si>
    <t>0.47</t>
  </si>
  <si>
    <t>1.30厚600*600芝麻白烧面，表面拉5*5槽@100
2.20厚1:2.5水泥砂浆粘接
3.其它说明：其他满足规范和图纸设计要求</t>
  </si>
  <si>
    <t>36.78</t>
  </si>
  <si>
    <t>8.17</t>
  </si>
  <si>
    <t>1.20厚1:2.5防水水泥砂浆掺2%防水剂
2.其它说明：其他满足规范和图纸设计要求</t>
  </si>
  <si>
    <t>23.02</t>
  </si>
  <si>
    <t>3厚67x297镀锌钢板勒板@600</t>
  </si>
  <si>
    <t>1.3厚67x297镀锌钢板勒板@600
2.其它说明：其他满足规范和图纸设计要求</t>
  </si>
  <si>
    <t>定制4厚50x150镀锌矩管，面饰深咖啡色金属氟碳漆喷砂面</t>
  </si>
  <si>
    <t>1.定制4厚50x150镀锌矩管，面饰深咖啡色金属氟碳漆喷砂面
2.其他满足规范和图纸设计要求</t>
  </si>
  <si>
    <t>0.064</t>
  </si>
  <si>
    <t>2厚20x50镀锌矩管边框，面饰深咖啡色金属氟碳漆喷砂面</t>
  </si>
  <si>
    <t>1.2厚20x50镀锌矩管边框，面饰深咖啡色金属氟碳漆喷砂面
2.其他满足规范和图纸设计要求</t>
  </si>
  <si>
    <t>0.014</t>
  </si>
  <si>
    <t>5厚100x150镀锌矩管，面饰深咖啡色金属氟碳漆喷砂面</t>
  </si>
  <si>
    <t>1.5厚100x150镀锌矩管，面饰深咖啡色金属氟碳漆喷砂面
2.其他满足规范和图纸设计要求</t>
  </si>
  <si>
    <t>1.钢材品种、规格:Q235B
2.型钢式、格构式:2厚20x20镀锌方管@50
3.面饰深咖啡色金属氟碳漆喷砂面
4.运距自行考虑
5.其他说明详见图纸设计及规范</t>
  </si>
  <si>
    <t>1.5厚20宽镀锌钢条，面饰深咖啡色金属氟碳漆喷砂面
石材拉槽，胶粘固定</t>
  </si>
  <si>
    <t>1.1.5厚20宽镀锌钢条，面饰深咖啡色金属氟碳漆喷砂面，石材拉槽，胶粘固定
2.其他满足规范和图纸设计要求</t>
  </si>
  <si>
    <t>4.80</t>
  </si>
  <si>
    <t>1.灯具
2.上下各3厚镀锌钢板按形折弯，面饰深咖啡色金属氟碳漆喷砂面+3厚20x20镀锌矩管，面饰深咖啡色金属氟碳漆喷砂面，中部5厚镀锌钢条+5厚米黄色透光云石片灯箱
3.详见图纸F-2.05节点5.6
4.其他满足规范和图纸设计要求</t>
  </si>
  <si>
    <t>0.300</t>
  </si>
  <si>
    <t>1.现浇构件带肋钢筋HPB300以内  直径≤18mm
2.含钢筋搭接
3.其它说明：其它满足规范和设计图纸要求</t>
  </si>
  <si>
    <t>0.147</t>
  </si>
  <si>
    <t>22.44</t>
  </si>
  <si>
    <t>F-3.01停车场入口景墙</t>
  </si>
  <si>
    <t>21.81</t>
  </si>
  <si>
    <t>13.01</t>
  </si>
  <si>
    <t>10.80</t>
  </si>
  <si>
    <t>1.08</t>
  </si>
  <si>
    <t>1.63</t>
  </si>
  <si>
    <t>1.混凝土强度等级:300厚C20混凝土
2.混凝土拌合料要求：符合规范要求
3.模板安拆费用计入综合单价，支模方式综合考虑
4.其它满足规范和设计图纸要求</t>
  </si>
  <si>
    <t>3.43</t>
  </si>
  <si>
    <t>3.58</t>
  </si>
  <si>
    <t>2.31</t>
  </si>
  <si>
    <t>0.78</t>
  </si>
  <si>
    <t>49.01</t>
  </si>
  <si>
    <t>14.49</t>
  </si>
  <si>
    <t>21.16</t>
  </si>
  <si>
    <t>0.788</t>
  </si>
  <si>
    <t>景墙字体及LOGO</t>
  </si>
  <si>
    <t>1.1.5厚不锈钢发光字体电镀浅咖啡色金属字体，1.5厚不锈钢发光字体电镀红色金属LOGO
2.详见设计图纸
3.其它说明：其它满足规范和设计图纸要求</t>
  </si>
  <si>
    <t>28.61</t>
  </si>
  <si>
    <t>后场水景</t>
  </si>
  <si>
    <t>挖一般土方</t>
  </si>
  <si>
    <t>314.74</t>
  </si>
  <si>
    <t>1.素土夯实
2.压实度不小于93%
3.其它满足规范和设计图纸要求</t>
  </si>
  <si>
    <t>372.25</t>
  </si>
  <si>
    <t>32.35</t>
  </si>
  <si>
    <t>55.87</t>
  </si>
  <si>
    <t>37.29</t>
  </si>
  <si>
    <t>水池底板</t>
  </si>
  <si>
    <t>1.混凝土强度等级:150厚C25P6抗渗钢筋混凝土混凝土
2.混凝土拌合料要求：符合规范要求
3.模板安拆费用计入综合单价，支模方式综合考虑
4.其它满足规范和设计图纸要求</t>
  </si>
  <si>
    <t>53.83</t>
  </si>
  <si>
    <t>水池现浇构件钢筋</t>
  </si>
  <si>
    <t>3.218</t>
  </si>
  <si>
    <t>水池底饰面</t>
  </si>
  <si>
    <t>1.12厚600*600mm仿中国黑瓷砖地面
2.石材粘结剂粘结
3.其他说明：详见相关设计图纸、相关要求及规范</t>
  </si>
  <si>
    <t>348.43</t>
  </si>
  <si>
    <t>平面砂浆找平层</t>
  </si>
  <si>
    <t>1.20厚1:2.5水泥砂浆找平层
2.其他说明：详见相关设计图纸、相关要求及规范
3.部位：水池底防水卷材下面</t>
  </si>
  <si>
    <t>339.02</t>
  </si>
  <si>
    <t>水池卷材防水</t>
  </si>
  <si>
    <t>1.4厚SBS防水卷材
2.其他说明：详见相关设计图纸、相关要求及规范
3.部位：水池底</t>
  </si>
  <si>
    <t>387.56</t>
  </si>
  <si>
    <t>池底防水卷材保护层</t>
  </si>
  <si>
    <t>1.20厚1:2.5水泥砂浆保护层
2.其他说明：详见相关设计图纸、相关要求及规范
3.部位：水池底防水卷材上面</t>
  </si>
  <si>
    <t>水池绿地包边</t>
  </si>
  <si>
    <t>1.1.2厚304黑镜不锈钢包边，弯折成型
2.5厚热浸钢板+5厚40宽钢板@400M6膨胀螺丝固定
3.C30细石混凝土靠背
4.详见设计图纸E2.05节点1
5.其它说明：其他满足规范和图纸设计要求</t>
  </si>
  <si>
    <t>109.50</t>
  </si>
  <si>
    <t>水池接景石做法</t>
  </si>
  <si>
    <t>1.1.2厚304黑镜不锈钢包边，弯折成型
2.5厚热浸钢板+5厚40宽钢板@400M6膨胀螺丝固定
3.详见设计图纸E2.05节点2
4.其它说明：其他满足规范和图纸设计要求</t>
  </si>
  <si>
    <t>31.93</t>
  </si>
  <si>
    <t>水池接平台做法</t>
  </si>
  <si>
    <t>1.栏杆：5厚60宽镀锌钢板，外饰灰色氟碳漆
2.立柱：3厚606*60镀锌尖头矩管，外饰灰色氟碳漆，尖头尺寸30*30
3.5厚100*100镀锌钢板预埋，2U型φ8固定
4.详见设计图纸E2.05/3
5.其它说明：其他满足规范和图纸设计要求</t>
  </si>
  <si>
    <t>26.46</t>
  </si>
  <si>
    <t>跌水饰面30厚200*50中国黑花岗岩光面</t>
  </si>
  <si>
    <t>1.30厚200*50中国黑花岗岩光面
2.石材粘结剂粘结
3.其他说明：详见相关设计图纸、相关要求及规范</t>
  </si>
  <si>
    <t>0.98</t>
  </si>
  <si>
    <t>3厚30*30*220 U型黑镜钢</t>
  </si>
  <si>
    <t>1.3厚30*30*220 U型黑镜钢
2.专用粘结剂粘结
3.其他说明：详见相关设计图纸、相关要求及规范</t>
  </si>
  <si>
    <t>33.14</t>
  </si>
  <si>
    <t>泵坑池底垫层</t>
  </si>
  <si>
    <t>1.混凝土种类：40厚细石混凝土
2.混凝土强度等级：C20
3.详见设计图纸
4.其它说明：其他满足规范和图纸设计要求</t>
  </si>
  <si>
    <t>0.03</t>
  </si>
  <si>
    <t>泵坑池底隔墙</t>
  </si>
  <si>
    <t>1.砖品种、规格、强度等级：MU10页岩砖
2.墙体类型：隔墙
3.砂浆强度等级、配合比：M7.5水泥砂浆
4.20厚1：2.5防水砂浆抹面
4.详见设计图纸
5.其它说明：其他满足规范和图纸设计要求</t>
  </si>
  <si>
    <t>0.16</t>
  </si>
  <si>
    <t>给水沟饰面</t>
  </si>
  <si>
    <t>1.30厚340*600中国黑光面，按形开孔
2.详见设计图纸
3.其他说明：详见相关设计图纸、相关要求及规范</t>
  </si>
  <si>
    <t>0.86</t>
  </si>
  <si>
    <t>供水口饰面</t>
  </si>
  <si>
    <t>1.30厚300*600中国黑光面，按形开孔
2.详见设计图纸
3.其他说明：详见相关设计图纸、相关要求及规范</t>
  </si>
  <si>
    <t>0.5</t>
  </si>
  <si>
    <t>玻璃隔板</t>
  </si>
  <si>
    <t>1.6+0.76PVB+6钢化夹胶玻璃
2.固定方式：槽嵌
3.固定配件种类：5厚U型304不锈钢槽，4厚硬性橡胶垫
4.详见设计图纸
5.其他说明：详见相关设计图纸、相关要求及规范</t>
  </si>
  <si>
    <t>3.50</t>
  </si>
  <si>
    <t>景桥</t>
  </si>
  <si>
    <t>14.20</t>
  </si>
  <si>
    <t>8.65</t>
  </si>
  <si>
    <t>11.08</t>
  </si>
  <si>
    <t>1.混凝土强度等级:100厚C15混凝土
2.混凝土拌合料要求：符合规范要求
3.模板安拆费用计入综合单价，支模方式综合考虑
4.详见设计图纸
5.其它满足规范和设计图纸要求</t>
  </si>
  <si>
    <t>1.11</t>
  </si>
  <si>
    <t>1.混凝土强度等级:350厚C30混凝土
2.混凝土拌合料要求：符合规范要求
3.模板安拆费用计入综合单价，支模方式综合考虑
4.详见设计图纸
5.其它满足规范和设计图纸要求</t>
  </si>
  <si>
    <t>3.21</t>
  </si>
  <si>
    <t>矩形柱</t>
  </si>
  <si>
    <t>1.C25混凝土墙柱
2.混凝土拌合料要求：符合规范要求
3.模板安拆费用计入综合单价，支模方式综合考虑
4.详见设计图纸
5.其它满足规范和设计图纸要求</t>
  </si>
  <si>
    <t>0.80</t>
  </si>
  <si>
    <t>混凝土板拱</t>
  </si>
  <si>
    <t>1.部位：景观桥拱板
2.混凝土强度等级：C25
3.混凝土拌合料要求：符合规范要求
4.模板安拆费用计入综合单价，支模方式综合考虑
5.详见设计图纸
6.其它满足规范和设计图纸要求</t>
  </si>
  <si>
    <t>2.01</t>
  </si>
  <si>
    <t>景观桥现浇构件钢筋</t>
  </si>
  <si>
    <t>0.116</t>
  </si>
  <si>
    <t>0.638</t>
  </si>
  <si>
    <t>桥面铺装</t>
  </si>
  <si>
    <t>1.25厚900*300芝麻灰花岗岩荔枝面
2.30厚1:2.5无碱水泥砂浆结合层
2.其他说明：其它满足规范和设计图纸要求</t>
  </si>
  <si>
    <t>11.16</t>
  </si>
  <si>
    <t>桥边装饰</t>
  </si>
  <si>
    <t>1.30厚200*600中国黑花岗岩哑光面
2.40厚C25细石混凝土
2.详见设计图纸E2.02/2
2.其他说明：其它满足规范和设计图纸要求</t>
  </si>
  <si>
    <t>2.48</t>
  </si>
  <si>
    <t>1.20厚100*600中国黑花岗岩哑光面
2.详见设计图纸
2.其他说明：其它满足规范和设计图纸要求</t>
  </si>
  <si>
    <t>1.24</t>
  </si>
  <si>
    <t>1.20厚170*600中国黑花岗岩哑光面
2.详见设计图纸E2.02/2
3.其他说明：其它满足规范和设计图纸要求</t>
  </si>
  <si>
    <t>2.11</t>
  </si>
  <si>
    <t>石材开槽</t>
  </si>
  <si>
    <t>1.30厚200*600中国黑花岗岩剔槽
2.侧边开槽20*15
3.详见设计图纸E2.02/5
4.其他说明：其它满足规范和设计图纸要求</t>
  </si>
  <si>
    <t>12.40</t>
  </si>
  <si>
    <t>桥面栏杆</t>
  </si>
  <si>
    <t>1.栏杆：3厚30*30镀锌方管，外饰黑色氟碳漆
2.立柱：3厚20*20镀锌方管，外饰黑色氟碳漆
3.5厚100*100预埋板，4M6膨胀螺丝固定
4.详见设计图纸
5.其它说明：其他满足规范和图纸设计要求</t>
  </si>
  <si>
    <t>主入口镜面水景</t>
  </si>
  <si>
    <t>315.11</t>
  </si>
  <si>
    <t>414.90</t>
  </si>
  <si>
    <t>76.56</t>
  </si>
  <si>
    <t>63.38</t>
  </si>
  <si>
    <t>42.33</t>
  </si>
  <si>
    <t>73.16</t>
  </si>
  <si>
    <t>0.600</t>
  </si>
  <si>
    <t>5.336</t>
  </si>
  <si>
    <t>池底板砂浆找平层</t>
  </si>
  <si>
    <t>1.20厚1:2.5无碱水泥砂浆找平层
2.其他说明：详见相关设计图纸、相关要求及规范
3.部位：水池底防水卷材下面</t>
  </si>
  <si>
    <t>290.55</t>
  </si>
  <si>
    <t>375.49</t>
  </si>
  <si>
    <t>1.20厚1:2.5无碱水泥砂浆保护层
2.其他说明：详见相关设计图纸、相关要求及规范
3.部位：水池底防水卷材上面</t>
  </si>
  <si>
    <t>292.40</t>
  </si>
  <si>
    <t>水边饰面</t>
  </si>
  <si>
    <t>1.12厚600*150中国黑瓷砖
2.详D2.03节点2
3.其它说明：其他满足规范和图纸设计要求</t>
  </si>
  <si>
    <t>19.82</t>
  </si>
  <si>
    <t>水池中种植区包边</t>
  </si>
  <si>
    <t>1.1.2厚304黑镜不锈钢包边，弯折成型，硅酮密封胶密封
2.8厚PVC塑料发泡板
3.5厚95*130镀锌钢板勒板@600
4.5厚200*100L型镀锌钢板衬板，@600M8金属膨胀螺栓固定
2.详见设计图纸C2.01/2
3.其它说明：其他满足规范和图纸设计要求</t>
  </si>
  <si>
    <t>12.00</t>
  </si>
  <si>
    <t>水池梯步处包边</t>
  </si>
  <si>
    <t>1.外包1.2黑镜钢，硅酮密封胶密封
2.5厚50*50镀锌钢板，@600M8金属膨胀螺栓固定
3.5厚100*105L型镀锌钢板衬板，@600M8金属膨胀螺栓固定
4.详见设计图纸C2.01/3
5.其它说明：其他满足规范和图纸设计要求</t>
  </si>
  <si>
    <t>17.03</t>
  </si>
  <si>
    <t>洗米石与水面交界</t>
  </si>
  <si>
    <t>1.5厚48长镀锌钢板衬板，外包1.2厚黑镜钢
2.8厚200宽通常镀锌钢板，@600M8金属膨胀螺栓固定
3.5厚100*115L型镀锌钢板衬板，@600M8金属膨胀螺栓固定
4.5厚50宽不锈钢板拉面
5.3厚40*40镀锌角钢，@600M8金属膨胀螺栓固定
2.详见设计图纸C2.02/1
3.其它说明：其他满足规范和图纸设计要求</t>
  </si>
  <si>
    <t>16.96</t>
  </si>
  <si>
    <t>灰色洗米石</t>
  </si>
  <si>
    <t>1.30厚灰色洗米石
2.20厚1：2.5水泥砂浆找平层
3.100厚C20混凝土垫层
4.150厚级配碎石垫层
5.素土夯实
6.详见设计图纸C2.02/1
7.其他说明：其它满足规范和设计图纸要求</t>
  </si>
  <si>
    <t>21.76</t>
  </si>
  <si>
    <t>土工布铺设</t>
  </si>
  <si>
    <t>1.土工布300g/m2
2.详见设计图纸C2.02/1
3.其它说明：其他满足规范和图纸设计要求</t>
  </si>
  <si>
    <t>1.13</t>
  </si>
  <si>
    <t>φ5~10黑色机制砾石散置</t>
  </si>
  <si>
    <t>1.45厚φ5~10黑色机制砾石散置
2.详见设计图纸C2.02/1
3.其他说明：其它满足规范和设计图纸要求</t>
  </si>
  <si>
    <t>雨水篦子</t>
  </si>
  <si>
    <t>1.30厚200*400成品高分子雨水篦子
2.详见设计图纸C2.02/2
3.其他说明：其它满足规范和设计图纸要求</t>
  </si>
  <si>
    <t>65</t>
  </si>
  <si>
    <t>φ10~15黑色机制砾石散置</t>
  </si>
  <si>
    <t>1.60厚φ10~15黑色机制砾石散置
2.详见设计图纸C2.02/2
3.其他说明：其它满足规范和设计图纸要求</t>
  </si>
  <si>
    <t>5.20</t>
  </si>
  <si>
    <t>雨水篦子处包边</t>
  </si>
  <si>
    <t>1.5厚50*50镀锌角钢，@600M8金属膨胀螺栓固定
2.5厚100宽通常不锈钢板拉面
3.3厚50*50镀锌角钢，@600M8金属膨胀螺栓固定
4详见设计图纸C2.02/2
5.其他说明：其它满足规范和设计图纸要求</t>
  </si>
  <si>
    <t>25.98</t>
  </si>
  <si>
    <t>雨水篦子处水底饰面</t>
  </si>
  <si>
    <t>1.60厚600*150mm中国黑花岗石光面
2.按型定制
3.止水条密封
4.详见设计图纸C2.02/2
5.其他说明：其它满足规范和设计图纸要求</t>
  </si>
  <si>
    <t>3.90</t>
  </si>
  <si>
    <t>排水管隔墙</t>
  </si>
  <si>
    <t>1.砖品种、规格、强度等级：MU10页岩砖
2.墙体类型：隔墙
3.砂浆强度等级、配合比：M7.5水泥砂浆
4.详见设计图纸C2.02/2
5.其他说明：其它满足规范和设计图纸要求</t>
  </si>
  <si>
    <t>1.06</t>
  </si>
  <si>
    <t>水中花雕包边</t>
  </si>
  <si>
    <t>1.1厚50*42 304黑镜钢弯折成型
2.200长φ8钢筋@400
3.5厚钢板预埋
2.详见设计图纸C2.02/3
3.其它说明：其他满足规范和图纸设计要求</t>
  </si>
  <si>
    <t>81.15</t>
  </si>
  <si>
    <t>水中洗米石包边</t>
  </si>
  <si>
    <t>1.5厚48长镀锌钢板衬板，外包1.2厚黑镜钢
2.8厚200宽通常镀锌钢板，@600M8金属膨胀螺栓固定
3.5厚115*100 L形镀锌钢板，@600M8金属膨胀螺栓固定
3.详见设计图纸C2.03/4
4.其它说明：其他满足规范和图纸设计要求</t>
  </si>
  <si>
    <t>62.17</t>
  </si>
  <si>
    <t>28.78</t>
  </si>
  <si>
    <t>铺装与水面交界</t>
  </si>
  <si>
    <t>1.外包1.2厚黑镜钢
2.50厚200*200芝麻黑花岗岩石荔枝面
3.5厚122*100 L形镀锌钢板衬板，@600M8金属膨胀螺栓固定
3.详见设计图纸C2.03/3
4.其它说明：其他满足规范和图纸设计要求</t>
  </si>
  <si>
    <t>8.90</t>
  </si>
  <si>
    <t>50厚600*80中国黑花岗岩光面</t>
  </si>
  <si>
    <t>1.50厚600*80中国黑花岗岩光面，按形定制
2.详D2.02节点5，D2.01节点1，D2.03节点1
3.其它说明：其他满足规范和图纸设计要求</t>
  </si>
  <si>
    <t>11.02</t>
  </si>
  <si>
    <t>50厚600*150中国黑花岗岩光面</t>
  </si>
  <si>
    <t>1.50厚600*150中国黑花岗岩光面，按形定制
2.详D2.01节点4，D2.01节点1，D2.03节点1
3.其它说明：其他满足规范和图纸设计要求</t>
  </si>
  <si>
    <t>60厚600*150中国黑花岗岩光面</t>
  </si>
  <si>
    <t>1.60厚600*150中国黑花岗岩光面，按形定制
2.详D2.02节点4，D2.01节点1，D2.03节点1
3.其它说明：其他满足规范和图纸设计要求</t>
  </si>
  <si>
    <t>1.30厚600*300成品高分子雨水篦子，下铺钢丝网一层
2.详见设计图纸C2.02/2
3.其他说明：其它满足规范和设计图纸要求</t>
  </si>
  <si>
    <t>22</t>
  </si>
  <si>
    <t>1.50厚φ10~15黑色机制砾石散置
2.详见设计图纸C2.01/1，C2.03/1
3.其他说明：其它满足规范和设计图纸要求</t>
  </si>
  <si>
    <t>13.77</t>
  </si>
  <si>
    <t>1.3厚40*40镀锌角钢，@600M8金属膨胀螺栓固定
2.5厚60宽通常不锈钢板拉面
3.详见设计图纸C2.01/1，C2.03/1
4.其他说明：其它满足规范和设计图纸要求</t>
  </si>
  <si>
    <t>15.30</t>
  </si>
  <si>
    <t>流水沟隔墙</t>
  </si>
  <si>
    <t>1.砖品种、规格、强度等级：MU10页岩砖
2.墙体类型：隔墙
3.砂浆强度等级、配合比：M7.5水泥砂浆
4.详见设计图纸C2.0/1
5.其他说明：其它满足规范和设计图纸要求</t>
  </si>
  <si>
    <t>2.02</t>
  </si>
  <si>
    <t>30厚600*900中国黑花岗岩光面石材盖板</t>
  </si>
  <si>
    <t>1.30厚600*900中国黑花岗岩光面石材盖板，下铺设钢丝网一层
2.详D2.03节点1
3.其它说明：其他满足规范和图纸设计要求</t>
  </si>
  <si>
    <t>0.54</t>
  </si>
  <si>
    <t>铺装</t>
  </si>
  <si>
    <t>沥青路面及停车位</t>
  </si>
  <si>
    <t>602.80</t>
  </si>
  <si>
    <t>1.300厚级配碎石垫层
2.其它说明：其它满足规范和设计图纸要求</t>
  </si>
  <si>
    <t>181.23</t>
  </si>
  <si>
    <t>1.混凝土强度等级:200厚C20混凝土
2.混凝土拌合料要求：符合规范要求
3.模板安拆费用计入综合单价，支模方式综合考虑
4.其它满足规范和设计图纸要求</t>
  </si>
  <si>
    <t>119.05</t>
  </si>
  <si>
    <t>沥青混凝土（停车位、路面）</t>
  </si>
  <si>
    <t>1.50厚5-10mm细粒式透水沥青  
2.其它满足规范和设计图纸要求</t>
  </si>
  <si>
    <t>558.98</t>
  </si>
  <si>
    <t>停车位划线</t>
  </si>
  <si>
    <t>1.热熔漆划线：             
2.其他满足规范和设计图纸要求；</t>
  </si>
  <si>
    <t>10.92</t>
  </si>
  <si>
    <t>车档</t>
  </si>
  <si>
    <t>1.按形定制混凝土车挡+φ10钢硝，L=110固定
2.其它满足规范和设计图纸要求</t>
  </si>
  <si>
    <t>32</t>
  </si>
  <si>
    <t>平石</t>
  </si>
  <si>
    <t>1.25厚荔枝面平石
2.30厚1：3干硬性水泥砂浆</t>
  </si>
  <si>
    <t>154.95</t>
  </si>
  <si>
    <t>小青砖园路铺装</t>
  </si>
  <si>
    <t>139.39</t>
  </si>
  <si>
    <t>20.91</t>
  </si>
  <si>
    <t>13.94</t>
  </si>
  <si>
    <t>40厚200*50条形小青砖</t>
  </si>
  <si>
    <t>1.40厚200*50条形小青砖
2.30厚1:3干硬性水泥砂浆粘接层
3.其他说明：其它满足规范和设计图纸要求</t>
  </si>
  <si>
    <t>98.94</t>
  </si>
  <si>
    <t>25厚200*200芝麻黑花岗岩荔枝面</t>
  </si>
  <si>
    <t>1.25厚200*200芝麻黑花岗岩荔枝面
2.30厚1:3干硬性水泥砂浆粘接层
3.其他说明：其它满足规范和设计图纸要求</t>
  </si>
  <si>
    <t>31.41</t>
  </si>
  <si>
    <t>芝麻灰花岗岩荔枝面园路铺装</t>
  </si>
  <si>
    <t>154.66</t>
  </si>
  <si>
    <t>23.20</t>
  </si>
  <si>
    <t>15.47</t>
  </si>
  <si>
    <t>25厚900*300芝麻灰花岗岩荔枝面</t>
  </si>
  <si>
    <t>1.25厚900*300芝麻灰花岗岩荔枝面
2.30厚1:3干硬性水泥砂浆粘接层
3.其他说明：其它满足规范和设计图纸要求</t>
  </si>
  <si>
    <t>130.52</t>
  </si>
  <si>
    <t>50厚φ5-10黑色机制砾石散置</t>
  </si>
  <si>
    <t>1.50厚φ5-10黑色机制砾石散置
2.其他说明：其它满足规范和设计图纸要求</t>
  </si>
  <si>
    <t>17.19</t>
  </si>
  <si>
    <t>会客厅铺装</t>
  </si>
  <si>
    <t>52.62</t>
  </si>
  <si>
    <t>7.89</t>
  </si>
  <si>
    <t>5.26</t>
  </si>
  <si>
    <t>25厚100*100福鼎黑花岗岩水洗面</t>
  </si>
  <si>
    <t>1.25厚100*100福鼎黑花岗岩水洗面
2.30厚1:3干硬性水泥砂浆粘接层
3.其他说明：其它满足规范和设计图纸要求</t>
  </si>
  <si>
    <t>25厚600*600雪浪石花岗岩水洗面</t>
  </si>
  <si>
    <t>1.25厚600*600雪浪石花岗岩水洗面
2.30厚1:3干硬性水泥砂浆粘接层
3.其他说明：其它满足规范和设计图纸要求</t>
  </si>
  <si>
    <t>7.56</t>
  </si>
  <si>
    <t>2.72</t>
  </si>
  <si>
    <t>25厚300*300芝麻灰花岗岩荔枝面</t>
  </si>
  <si>
    <t>1.25厚300*300芝麻灰花岗岩荔枝面
2.30厚1:3干硬性水泥砂浆粘接层
3.其他说明：其它满足规范和设计图纸要求</t>
  </si>
  <si>
    <t>31.30</t>
  </si>
  <si>
    <t>25厚300*300芝麻黑花岗岩荔枝面</t>
  </si>
  <si>
    <t>1.25厚300*300芝麻黑花岗岩荔枝面
2.30厚1:3干硬性水泥砂浆粘接层
3.其他说明：其它满足规范和设计图纸要求</t>
  </si>
  <si>
    <t>8.48</t>
  </si>
  <si>
    <t>停车场左侧平台铺装</t>
  </si>
  <si>
    <t>32.19</t>
  </si>
  <si>
    <t>4.83</t>
  </si>
  <si>
    <t>3.22</t>
  </si>
  <si>
    <t>6.84</t>
  </si>
  <si>
    <t>23.40</t>
  </si>
  <si>
    <t>1.76</t>
  </si>
  <si>
    <t>会客厅左侧平台铺装</t>
  </si>
  <si>
    <t>25.41</t>
  </si>
  <si>
    <t>3.91</t>
  </si>
  <si>
    <t>2.24</t>
  </si>
  <si>
    <t>3.82</t>
  </si>
  <si>
    <t>14.04</t>
  </si>
  <si>
    <t>1.00</t>
  </si>
  <si>
    <t>4.32</t>
  </si>
  <si>
    <t>主入口铺装</t>
  </si>
  <si>
    <t>164.39</t>
  </si>
  <si>
    <t>24.66</t>
  </si>
  <si>
    <t>17.21</t>
  </si>
  <si>
    <t>50厚900*900芝麻白花岗石光面雕刻浮雕云纹</t>
  </si>
  <si>
    <t>1.50厚900*900芝麻白花岗石光面雕刻浮雕云纹
2.30厚1:3干硬性水泥砂浆粘接层
3.其他说明：其它满足规范和设计图纸要求</t>
  </si>
  <si>
    <t>17.46</t>
  </si>
  <si>
    <t>25厚100*100福鼎黑花岗石水洗面雕刻花纹</t>
  </si>
  <si>
    <t>1.25厚100*100福鼎黑花岗石水洗面雕刻花纹
2.30厚1:3干硬性水泥砂浆粘接层
3.其他说明：其它满足规范和设计图纸要求</t>
  </si>
  <si>
    <t>5.43</t>
  </si>
  <si>
    <t>25厚900/800*300芝麻灰花岗石荔枝面</t>
  </si>
  <si>
    <t>1.25厚900/800*300芝麻灰花岗石荔枝面
2.30厚1:3干硬性水泥砂浆粘接层
3.其他说明：其它满足规范和设计图纸要求</t>
  </si>
  <si>
    <t>28.56</t>
  </si>
  <si>
    <t>19.37</t>
  </si>
  <si>
    <t>14.02</t>
  </si>
  <si>
    <t>4.85</t>
  </si>
  <si>
    <t>53.32</t>
  </si>
  <si>
    <t>15.84</t>
  </si>
  <si>
    <t>枯山水左侧平台铺装</t>
  </si>
  <si>
    <t>74.32</t>
  </si>
  <si>
    <t>11.15</t>
  </si>
  <si>
    <t>7.43</t>
  </si>
  <si>
    <t>25厚300*300芝麻黑花岗石荔枝面</t>
  </si>
  <si>
    <t>1.25厚300*300芝麻黑花岗石荔枝面
2.30厚1:3干硬性水泥砂浆粘接层
3.其他说明：其它满足规范和设计图纸要求</t>
  </si>
  <si>
    <t>11.00</t>
  </si>
  <si>
    <t>5.72</t>
  </si>
  <si>
    <t>14.00</t>
  </si>
  <si>
    <t>4.16</t>
  </si>
  <si>
    <t>39.30</t>
  </si>
  <si>
    <t>枯山水下侧平台铺装</t>
  </si>
  <si>
    <t>53.22</t>
  </si>
  <si>
    <t>7.98</t>
  </si>
  <si>
    <t>5.32</t>
  </si>
  <si>
    <t>9.00</t>
  </si>
  <si>
    <t>29.90</t>
  </si>
  <si>
    <t>3.44</t>
  </si>
  <si>
    <t>1.60</t>
  </si>
  <si>
    <t>7.92</t>
  </si>
  <si>
    <t>枯山水</t>
  </si>
  <si>
    <t>3.00</t>
  </si>
  <si>
    <t>2.00</t>
  </si>
  <si>
    <t>25厚300*50芝麻黑光面花岗岩</t>
  </si>
  <si>
    <t>1.25厚300*50芝麻黑光面花岗岩
2.30厚1:3干硬性水泥砂浆粘接层
3.其他说明：其它满足规范和设计图纸要求</t>
  </si>
  <si>
    <t>5.76</t>
  </si>
  <si>
    <t>1.φ5~10黑色机制砾石散置
2.其他说明：其它满足规范和设计图纸要求</t>
  </si>
  <si>
    <t>14.24</t>
  </si>
  <si>
    <t>6步台阶</t>
  </si>
  <si>
    <t>18.48</t>
  </si>
  <si>
    <t>2.94</t>
  </si>
  <si>
    <t>1.混凝土强度等级:100厚C25混凝土
2.混凝土拌合料要求：符合规范要求
3.模板安拆费用计入综合单价，支模方式综合考虑
4.其它满足规范和设计图纸要求</t>
  </si>
  <si>
    <t>1.68</t>
  </si>
  <si>
    <t>石材台阶面</t>
  </si>
  <si>
    <t>1.25厚380*L芝麻黑花岗石烧面按形拉15宽*5深槽+170厚100*L芝麻黑花岗石烧面按形定制，钢销固定
2.30厚1:3水泥砂浆粘结层
3.其它满足规范和设计图纸要求</t>
  </si>
  <si>
    <t>1.现浇构件带肋钢筋HRB300以内  直径≤10mm
2.含钢筋搭接
3.其它说明：其它满足规范和设计图纸要求</t>
  </si>
  <si>
    <t>0.152</t>
  </si>
  <si>
    <t>2步台阶</t>
  </si>
  <si>
    <t>10.20</t>
  </si>
  <si>
    <t>1.53</t>
  </si>
  <si>
    <t>1.74</t>
  </si>
  <si>
    <t>1.MU10页岩砖，M7.5水泥砂浆砌筑+100厚600*100福鼎黑花岗岩水洗面按形定制+25厚600*50福鼎黑花岗岩水洗面
2.30厚1:3水泥砂浆粘结层
3.其它满足规范和设计图纸要求</t>
  </si>
  <si>
    <t>9.90</t>
  </si>
  <si>
    <t>成品</t>
  </si>
  <si>
    <t>成品不锈钢花朵及花瓣雕塑</t>
  </si>
  <si>
    <t>1.材质：不锈钢
2.尺寸详见C-2.04-1(由专业厂家二次深化设计并制作安装）
3.其它满足规范和设计图纸要求</t>
  </si>
  <si>
    <t>组合鹿雕塑</t>
  </si>
  <si>
    <t>1.材料材质：不锈钢，镜面
2.参考尺寸：高分别为2m、1.35m、0.85m
3.成品购买或由专业厂家深化设计并制作安装
4.其它满足规范和设计图纸要求</t>
  </si>
  <si>
    <t>组</t>
  </si>
  <si>
    <t>人物雕塑</t>
  </si>
  <si>
    <t>1.材料材质：玻璃钢
2.尺寸详C-2.05-1(由专业厂家二次深化设计并制作安装）
3.其它满足规范和设计图纸要求</t>
  </si>
  <si>
    <t>果皮箱</t>
  </si>
  <si>
    <t>1.材料材质：不锈钢拉丝面，电镀深咖、浅咖色
2.参考尺寸：W0.4m  D0.4m H 0.9m
3.由专业厂家二次深化设计并制作安装
4.其它满足规范和设计图纸要求</t>
  </si>
  <si>
    <t>成品花箱</t>
  </si>
  <si>
    <t>1.材料材质：玻璃钢，磨砂面，雅黑色；
2.参考尺寸：W0.5m  D0.5m H 0.89m
3.购买成品或由专业厂家二次深化设计并制作安装
4.其它满足规范和设计图纸要求</t>
  </si>
  <si>
    <t>岗亭</t>
  </si>
  <si>
    <t>1.材料材质：镀锌钢喷涂汽车漆；钢化玻璃
2.参考尺寸：1.5mx1.7mx2.8m
3.购买成品或由专业厂家二次深化设计并制作安装
4.详见图纸A-07
5.其它满足规范和设计图纸要求</t>
  </si>
  <si>
    <t>多人组合沙发</t>
  </si>
  <si>
    <t>1.材料材质：木材，布艺沙发垫
2.参考尺寸：沙发：L 1.5mxW 0.9mxH 0.8m  圆桌：直径0.6m，高0.45m
（2个沙发，1个圆桌为一组）
3.其它满足规范和设计图纸要求</t>
  </si>
  <si>
    <t>单人组合沙发</t>
  </si>
  <si>
    <t>1.材料材质：不锈钢电镀仿古铜色
2.参考尺寸：厂家按型二次深化设计并制作安装或购买成品
（2个座椅1个茶几为一组）
3.其它满足规范和设计图纸要求</t>
  </si>
  <si>
    <t>营销中心导视牌</t>
  </si>
  <si>
    <t>1.材料材质：镀锌钢，深咖、浅咖色
2.参考尺寸：高2.4m，宽0.5m
由专业厂家二次深化设计并制作安装
3.其它满足规范和设计图纸要求</t>
  </si>
  <si>
    <t>游览导视牌</t>
  </si>
  <si>
    <t>1.材料材质：镀锌钢，深咖、浅咖色
2.参考尺寸：高2.1m，宽0.6m
由专业厂家二次深化设计并制作安装
3.其它满足规范和设计图纸要求</t>
  </si>
  <si>
    <t>停车场导视牌</t>
  </si>
  <si>
    <t>爱护草坪标牌</t>
  </si>
  <si>
    <t>1.材料材质：镀锌钢，深咖、浅咖色
2.参考尺寸：高1m，宽0.25m
由专业厂家二次深化设计并制作安装
3.其它满足规范和设计图纸要求</t>
  </si>
  <si>
    <t>普通中国黑花岗岩景观置石</t>
  </si>
  <si>
    <t>1.普通中国黑花岗岩景观置石（W:1-1.5m）x（D:0.5-0.8m）x（H:0.3-0.6m）
2.材质：中国黑花岗岩
3.其它满足规范和设计图纸要求</t>
  </si>
  <si>
    <t>块</t>
  </si>
  <si>
    <t>特型景观置石（中国黑花岗岩）</t>
  </si>
  <si>
    <t>1.特型景观置石W:1.2xD:0.6xH:1.6m 
2.材质：中国黑花岗岩
3.其它满足规范和设计图纸要求</t>
  </si>
  <si>
    <t>1.特型景观置石W:1.6mxD:1mxH:0.6m
2.材质：中国黑花岗岩
3.其它满足规范和设计图纸要求</t>
  </si>
  <si>
    <t>1.特型景观置石W:1.7xD:1.7xH:2.1m
2.材质：中国黑花岗岩
3.其它满足规范和设计图纸要求</t>
  </si>
  <si>
    <t>会客厅</t>
  </si>
  <si>
    <t>平整场地</t>
  </si>
  <si>
    <t>1.土壤类别：一二类土
2.其它说明：详见相关设计、要求及规范</t>
  </si>
  <si>
    <t>40.69</t>
  </si>
  <si>
    <t>挖基坑土方</t>
  </si>
  <si>
    <r>
      <rPr>
        <sz val="8"/>
        <rFont val="宋体"/>
        <charset val="134"/>
      </rPr>
      <t xml:space="preserve">1.土壤类别：综合
2.挖土深度：详设计
3.开挖方式：人工、机械综合考虑   </t>
    </r>
    <r>
      <rPr>
        <sz val="8"/>
        <rFont val="宋体"/>
        <charset val="134"/>
      </rPr>
      <t xml:space="preserve">     </t>
    </r>
    <r>
      <rPr>
        <sz val="8"/>
        <rFont val="宋体"/>
        <charset val="134"/>
      </rPr>
      <t xml:space="preserve"> 4.多余土方运送场内指定位置
5.其它满足规范和设计图纸要求</t>
    </r>
  </si>
  <si>
    <t>16.00</t>
  </si>
  <si>
    <r>
      <rPr>
        <sz val="8"/>
        <rFont val="宋体"/>
        <charset val="134"/>
      </rPr>
      <t xml:space="preserve">1.土壤类别：综合
2.挖土深度：详设计
3.开挖方式：人工、机械综合考虑  </t>
    </r>
    <r>
      <rPr>
        <sz val="8"/>
        <rFont val="宋体"/>
        <charset val="134"/>
      </rPr>
      <t xml:space="preserve">     </t>
    </r>
    <r>
      <rPr>
        <sz val="8"/>
        <rFont val="宋体"/>
        <charset val="134"/>
      </rPr>
      <t xml:space="preserve">  4.多余土方运送场内指定位置
5.其它满足规范和设计图纸要求</t>
    </r>
  </si>
  <si>
    <t>6.17</t>
  </si>
  <si>
    <t>6.43</t>
  </si>
  <si>
    <t>原土夯实</t>
  </si>
  <si>
    <t>1.原土打夯
2.部位：基底及需打夯部位
3.其它说明：详见相关设计、要求及规范</t>
  </si>
  <si>
    <t>31.68</t>
  </si>
  <si>
    <t>1.垫层材料种类、厚度:级配碎石垫层、150mm厚
2.部位：基础底部
3.其它说明：详见相关设计、要求及规范</t>
  </si>
  <si>
    <t>2.89</t>
  </si>
  <si>
    <t>1.混凝土强度等级：C15
2.混凝土种类：商砼
3.混凝土拌合料要求：按设计规范
4.商砼运距：自行考虑
5.含混凝土模板及支架（撑）
6.其它说明：详见相关设计、要求及规范</t>
  </si>
  <si>
    <t>3.55</t>
  </si>
  <si>
    <t>1.混凝土强度等级：C20细石混凝土
2.混凝土种类：商砼
3.混凝土拌合料要求：按设计规范
4.商砼运距：自行考虑
5.含混凝土模板及支架（撑）
6.其它说明：详见相关设计、要求及规范</t>
  </si>
  <si>
    <t>1.46</t>
  </si>
  <si>
    <t>带形基础</t>
  </si>
  <si>
    <t>1.混凝土强度等级: C30
2.混凝土拌和料要求: 商品混凝土
3.商品混凝土运距：自行考虑
4.含混凝土模板及支架（撑）
5.其它说明：详见相关设计、要求及规范</t>
  </si>
  <si>
    <t>4.39</t>
  </si>
  <si>
    <t>6.48</t>
  </si>
  <si>
    <t>1.混凝土强度等级：C30
2.混凝土种类：商砼
3.高度：≤3.6m 地下
4.混凝土拌合料要求：按设计规范
5.商砼运距：自行考虑
6.含混凝土模板及支架（撑）
7.其它说明：详见相关设计、要求及规范</t>
  </si>
  <si>
    <t>其他构件</t>
  </si>
  <si>
    <t>1.混凝土强度等级: C40无收缩混凝土
2.混凝土拌和料要求: 商品混凝土
3.商品混凝土运距：自行考虑
4.含混凝土模板及支架（撑）
5.其它说明：详见相关设计、要求及规范</t>
  </si>
  <si>
    <t>0.06</t>
  </si>
  <si>
    <t>1.钢筋种类、规格:带肋钢筋HRB400以内 直径≤10mm
2.包含搭接、绑扎等相关施工工艺
3.其它说明：详见相关设计、要求及规范</t>
  </si>
  <si>
    <t>0.113</t>
  </si>
  <si>
    <t>1.钢筋种类、规格:带肋钢筋HRB400以内 直径≤18mm
2.包含搭接、绑扎等相关施工工艺
3.其它说明：详见相关设计、要求及规范</t>
  </si>
  <si>
    <t>0.146</t>
  </si>
  <si>
    <t>钢管柱</t>
  </si>
  <si>
    <t>1.钢结构类型:镀锌矩形管(200*200*8)
2.钢材品种、规格:Q235B
3.面饰浅咖色金属氟碳漆喷砂面
4.运距自行考虑
5.其他说明详见图纸设计及规范</t>
  </si>
  <si>
    <t>0.743</t>
  </si>
  <si>
    <t>钢梁</t>
  </si>
  <si>
    <t>1.钢结构类型:镀锌矩形管钢梁（300*200*6）
2.钢材品种、规格:Q235B
3.运距自行考虑
4.其他说明详见图纸设计及规范</t>
  </si>
  <si>
    <t>0.804</t>
  </si>
  <si>
    <t>1.钢结构类型:镀锌矩形管钢梁（200*100*6）
2.钢材品种、规格:Q235B
3.运距自行考虑
4.其他说明详见图纸设计及规范</t>
  </si>
  <si>
    <t>1.154</t>
  </si>
  <si>
    <t>1.钢结构类型:镀锌矩形管钢梁（100*100*3）
2.钢材品种、规格:Q235B
3.运距自行考虑
4.其他说明详见图纸设计及规范</t>
  </si>
  <si>
    <t>0.469</t>
  </si>
  <si>
    <t>1.钢结构类型:镀锌矩形钢管（50*50*3）
2.钢材品种、规格:Q235B
3.运距自行考虑
4.其他说明详见图纸设计及规范</t>
  </si>
  <si>
    <t>0.602</t>
  </si>
  <si>
    <t>1.钢材品种、规格:镀锌钢板Q235B
2.型钢式、格构式:钢板
3.运距自行考虑
4.其他说明详见图纸设计及规范</t>
  </si>
  <si>
    <t>0.266</t>
  </si>
  <si>
    <t>1.钢材品种、规格:钢筋
2.运距自行考虑
3.其他说明详见图纸设计及规范</t>
  </si>
  <si>
    <t>0.018</t>
  </si>
  <si>
    <t>高强螺栓</t>
  </si>
  <si>
    <t>1.材料种类M24
2.其他说明详见图纸设计及规范</t>
  </si>
  <si>
    <t>1.钢材品种、规格:Q235B
2.型钢式、格构式:镀锌矩形钢管50*50*3+镀锌矩形钢管30*20*2@50
3.面饰浅咖色金属氟碳漆喷砂面
4.运距自行考虑
5.其他说明详见图纸设计及规范</t>
  </si>
  <si>
    <t>钢化玻璃门</t>
  </si>
  <si>
    <t>1.8+1.14PVB+8夹胶钢化玻璃门
2.门规格：钢化玻璃门
3.其它说明：详见图纸设计</t>
  </si>
  <si>
    <t>17.01</t>
  </si>
  <si>
    <t>钢化玻璃窗</t>
  </si>
  <si>
    <t>1.8+1.14PVB+8夹胶钢化玻璃窗
2.门规格：钢化玻璃窗
3.其它说明：详见图纸设计</t>
  </si>
  <si>
    <t>71.55</t>
  </si>
  <si>
    <t>钢化玻璃肋板</t>
  </si>
  <si>
    <t>1.8+1.14PVB+8夹胶钢化玻璃肋板
2.其它说明：详见图纸设计</t>
  </si>
  <si>
    <t>3.20</t>
  </si>
  <si>
    <t>1.0mm厚铝镁锰合金型材屋面</t>
  </si>
  <si>
    <t>1.铝合金抗风夹
2.屋面板：1.0mm厚铝镁锰合金直立锁边板（矮立边咬合系统65/430型）
3.其他说明详见图纸设计及规范</t>
  </si>
  <si>
    <t>43.05</t>
  </si>
  <si>
    <t>屋面涂膜防水</t>
  </si>
  <si>
    <t>1.防水膜品种：聚乙烯防水透气膜
2.涂膜厚度：0.49mm厚
3.其他说明详见图纸设计及规范</t>
  </si>
  <si>
    <t>通风降噪丝网</t>
  </si>
  <si>
    <t>1.降噪层：6mm通风降噪丝网
2.其他说明详见图纸设计及规范</t>
  </si>
  <si>
    <t>0.8mm镀锌钢板型材屋面</t>
  </si>
  <si>
    <t>1.找平层：0.8mm镀锌钢板
2.其他说明详见图纸设计及规范</t>
  </si>
  <si>
    <t>膜结构屋面</t>
  </si>
  <si>
    <t>1.保温层：60mm厚，16kg/m2憎水玻璃纤维吸音棉下铺无纺布
2.其他说明详见图纸设计及规范</t>
  </si>
  <si>
    <t>1.0*25*25钢丝网屋面</t>
  </si>
  <si>
    <t>1.钢丝网：1.0*25*25
2.其他说明详见图纸设计及规范</t>
  </si>
  <si>
    <t>0.5mm厚彩色镀锌穿孔吸音压型钢板屋面</t>
  </si>
  <si>
    <t>1.底板：0.5mm厚彩色镀锌穿孔吸音压型钢板
2.其他说明详见图纸设计及规范</t>
  </si>
  <si>
    <t>钢檩条</t>
  </si>
  <si>
    <t>1.钢材品种、规格:钢檩条Q235B
2.型钢式、格构式:镀锌C型钢（C100*50*15*2.5）
3.运距自行考虑
4.其他说明详见图纸设计及规范</t>
  </si>
  <si>
    <t>0.347</t>
  </si>
  <si>
    <t>铝板型材屋面</t>
  </si>
  <si>
    <t>1.3厚铝板，面饰深灰色金属氟碳漆喷砂面
2.其他说明详见图纸设计及规范</t>
  </si>
  <si>
    <t>51.27</t>
  </si>
  <si>
    <t>转印木纹铝板型材屋面</t>
  </si>
  <si>
    <t>1.3厚转印木纹铝板
2.其他说明详见图纸设计及规范</t>
  </si>
  <si>
    <t>牌匾</t>
  </si>
  <si>
    <t>1.尺寸：1.14m*0.34m
2.1.5厚镀锌钢板弯折成型LOGO，面饰浅咖色金属氟碳漆喷砂面
3.10mm厚*10mm宽镀锌钢条，面饰浅咖色金属氟碳漆喷砂面
4.1.5厚镀锌钢板弯折成型背板，面饰浅咖色金属氟碳漆喷砂面
5.牌匾由专业厂家深化设计并制作安装
6.其他说明详见图纸设计及规范</t>
  </si>
  <si>
    <t>接待台</t>
  </si>
  <si>
    <t>1.尺寸：3m长*1m高*0.6m宽
2.立面及侧边均为黑色火烧岩仿古砖
3.收纳柜，由专业厂家定制
4.LOGO截面：0.8m*0.12m，1.5厚镀锌钢板弯折成型LOGO，面饰浅咖色金属氟碳漆喷砂面
5.接待台由
6.牌匾由专业厂家深化设计并制作安装
7.其他说明详见图纸设计及规范</t>
  </si>
  <si>
    <t>座</t>
  </si>
  <si>
    <t>门廊、景墙</t>
  </si>
  <si>
    <t>门廊</t>
  </si>
  <si>
    <t>10.54</t>
  </si>
  <si>
    <t>4.59</t>
  </si>
  <si>
    <t>1.05</t>
  </si>
  <si>
    <t>4.65</t>
  </si>
  <si>
    <t>0.24</t>
  </si>
  <si>
    <t>0.02</t>
  </si>
  <si>
    <t>0.143</t>
  </si>
  <si>
    <t>1.钢结构类型:镀锌矩形管(150*150*5)
2.钢材品种、规格:Q235B
3.面饰浅咖色金属氟碳漆喷砂面
4.运距自行考虑
5.其他说明详见图纸设计及规范</t>
  </si>
  <si>
    <t>0.262</t>
  </si>
  <si>
    <t>1.钢结构类型:镀锌矩形管钢梁（150*100*5）
2.钢材品种、规格:Q235B
3.运距自行考虑
4.其他说明详见图纸设计及规范</t>
  </si>
  <si>
    <t>0.536</t>
  </si>
  <si>
    <t>0.134</t>
  </si>
  <si>
    <t>1.钢材品种、规格:Q235B
2.型钢式、格构式:镀锌钢板2*100*20
3.面饰浅咖色金属氟碳漆喷砂面
4.运距自行考虑
5.其他说明详见图纸设计及规范</t>
  </si>
  <si>
    <t>8.58</t>
  </si>
  <si>
    <t>0.8mm镀锌钢板屋面</t>
  </si>
  <si>
    <t>保温隔热天棚</t>
  </si>
  <si>
    <t>0.5mm厚彩色镀锌穿孔吸音压型钢板型材屋面</t>
  </si>
  <si>
    <t>0.131</t>
  </si>
  <si>
    <t>59.82</t>
  </si>
  <si>
    <t>门廊景墙</t>
  </si>
  <si>
    <t>2.39</t>
  </si>
  <si>
    <t>2.52</t>
  </si>
  <si>
    <t>0.38</t>
  </si>
  <si>
    <t>0.88</t>
  </si>
  <si>
    <t>2.79</t>
  </si>
  <si>
    <t>0.25</t>
  </si>
  <si>
    <t>1.C25混凝土构造柱
2.混凝土拌合料要求：符合规范要求
3.模板安拆费用计入综合单价，支模方式综合考虑
4.其它满足规范和设计图纸要求</t>
  </si>
  <si>
    <t>0.68</t>
  </si>
  <si>
    <t>1.C25钢筋混凝土压顶梁
2.混凝土拌合料要求：符合规范要求
3.模板安拆费用计入综合单价，支模方式综合考虑
4.其它满足规范和设计图纸要求</t>
  </si>
  <si>
    <t>0.23</t>
  </si>
  <si>
    <t>0.26</t>
  </si>
  <si>
    <t>0.096</t>
  </si>
  <si>
    <t>箍筋</t>
  </si>
  <si>
    <t>1.钢筋种类、规格:带肋钢筋HRB300以内≤10mm 
2.包含搭接
3.其它说明：详见相关设计、要求及规范</t>
  </si>
  <si>
    <t>0.039</t>
  </si>
  <si>
    <t>预埋铁件(3厚镀锌钢板肋板@500)</t>
  </si>
  <si>
    <t>1.钢材品种、规格:3厚镀锌钢板肋板@500
2.型钢式、格构式:钢板
3.运距自行考虑
4.其他说明详见图纸设计及规范</t>
  </si>
  <si>
    <t>0.184</t>
  </si>
  <si>
    <t>1.3厚镀锌钢板弯折成型，面饰深咖啡色金属氟碳漆喷砂面
2.其它说明：其他满足规范和图纸设计要求</t>
  </si>
  <si>
    <t>15.97</t>
  </si>
  <si>
    <t>600*600芝麻白烧面石材墙面</t>
  </si>
  <si>
    <t>1.30厚600*600芝麻白烧面，表面拉5*5槽@100
2.部位：景墙
3.其它说明：其他满足规范和图纸设计要求</t>
  </si>
  <si>
    <t>33.40</t>
  </si>
  <si>
    <t>1.灯具
2.上下各3厚镀锌钢板按形折弯，面饰深咖啡色金属氟碳漆喷砂面+3厚20x20镀锌矩管，面饰深咖啡色金属氟碳漆喷砂面，中部5厚镀锌钢条+5厚米黄色透光云石片灯箱
3.详见图纸C-3.05节点1、2及C-3.07节点3
4.其他满足规范和图纸设计要求</t>
  </si>
  <si>
    <t>15.66</t>
  </si>
  <si>
    <t>合    计</t>
  </si>
  <si>
    <t>乔木配置表</t>
  </si>
  <si>
    <t>名称</t>
  </si>
  <si>
    <t>规格</t>
  </si>
  <si>
    <t>数量</t>
  </si>
  <si>
    <t>单
位</t>
  </si>
  <si>
    <t>综合单价</t>
  </si>
  <si>
    <t>胸径(cm)</t>
  </si>
  <si>
    <t>树高(m)</t>
  </si>
  <si>
    <t>冠径(m)</t>
  </si>
  <si>
    <t>分支点（m）</t>
  </si>
  <si>
    <t>一</t>
  </si>
  <si>
    <t>常绿乔木</t>
  </si>
  <si>
    <t>造型罗汉松PM</t>
  </si>
  <si>
    <t>株</t>
  </si>
  <si>
    <t>造型树，选型参照ZS-4.0苗木选型图，具体三方现场选定</t>
  </si>
  <si>
    <t>造型黑松PP</t>
  </si>
  <si>
    <t>造型油松PT</t>
  </si>
  <si>
    <t>3.2</t>
  </si>
  <si>
    <t>桂花OF-A</t>
  </si>
  <si>
    <t>4.5</t>
  </si>
  <si>
    <t>1.2</t>
  </si>
  <si>
    <t>点景树，全冠，树冠自然松散，树形优美，冠幅饱满</t>
  </si>
  <si>
    <t>桂花OF-B</t>
  </si>
  <si>
    <t>5.5</t>
  </si>
  <si>
    <t>桂花OF-C</t>
  </si>
  <si>
    <t>3.7</t>
  </si>
  <si>
    <t>全冠，树冠自然松散，树形优美，冠幅饱满</t>
  </si>
  <si>
    <t>丛生桂花OF</t>
  </si>
  <si>
    <t>丛生</t>
  </si>
  <si>
    <t>丛生石楠HS</t>
  </si>
  <si>
    <t>大叶女贞LA-A</t>
  </si>
  <si>
    <t>全冠，主杆挺直,树形优美，冠幅饱满</t>
  </si>
  <si>
    <t>大叶女贞LA-B</t>
  </si>
  <si>
    <t>3.5</t>
  </si>
  <si>
    <t>刚竹A</t>
  </si>
  <si>
    <t>3-4</t>
  </si>
  <si>
    <t>自然</t>
  </si>
  <si>
    <t>品字形栽植，16株/㎡，枝干笔挺，冠幅饱满，枝梢不截顶</t>
  </si>
  <si>
    <t>刚竹B</t>
  </si>
  <si>
    <t>2-3</t>
  </si>
  <si>
    <t>二</t>
  </si>
  <si>
    <t>落叶乔木</t>
  </si>
  <si>
    <t>银杏GB</t>
  </si>
  <si>
    <t>1.8</t>
  </si>
  <si>
    <t>特选，全冠，主杆挺直,树形优美，冠幅饱满</t>
  </si>
  <si>
    <t>丛生朴树CP-A</t>
  </si>
  <si>
    <t>≥3主杆，最粗杆胸径20，最细杆胸径18</t>
  </si>
  <si>
    <t>0.3</t>
  </si>
  <si>
    <t>点景树，全冠，树形优美，冠幅饱满</t>
  </si>
  <si>
    <t>丛生朴树CP-B</t>
  </si>
  <si>
    <t>≥3主杆，最粗杆胸径18，最细杆胸径15</t>
  </si>
  <si>
    <t>朴树CP</t>
  </si>
  <si>
    <t>30</t>
  </si>
  <si>
    <t>2.5</t>
  </si>
  <si>
    <t>沙朴，全冠，主杆挺直,冠型开展,树形优美，冠幅饱满</t>
  </si>
  <si>
    <t>低分枝朴树CP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</si>
  <si>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5</t>
    </r>
  </si>
  <si>
    <t>特选，沙朴，全冠，主杆挺直,冠型开展,树形优美，冠幅饱满</t>
  </si>
  <si>
    <t>特选斜飘丛生朴树CP</t>
  </si>
  <si>
    <t>≥3主杆，最粗杆胸径15，最细杆胸径12</t>
  </si>
  <si>
    <t>特选斜飘树，沙朴，冠幅饱满，备选斜飘丛乌桕、斜飘山杏，选型参照ZS-4.0苗木选型图,具体三方现场选定</t>
  </si>
  <si>
    <t>特选弯杆朴树CP</t>
  </si>
  <si>
    <t>特选，沙朴，全冠，冠型开展,树形优美，具体三方现场选定</t>
  </si>
  <si>
    <t>丛生乌桕SR</t>
  </si>
  <si>
    <t>7.5</t>
  </si>
  <si>
    <t>乌桕SR</t>
  </si>
  <si>
    <t>25</t>
  </si>
  <si>
    <t>6.5</t>
  </si>
  <si>
    <t>0.8</t>
  </si>
  <si>
    <t>特选，全冠，树形优美，冠幅饱满</t>
  </si>
  <si>
    <t>国槐SL-A</t>
  </si>
  <si>
    <t>全冠，主杆挺直,冠型开展,树形优美，冠幅饱满</t>
  </si>
  <si>
    <t>国槐SL-B</t>
  </si>
  <si>
    <t>榆树UR</t>
  </si>
  <si>
    <t>35</t>
  </si>
  <si>
    <t>低分枝元宝枫AB</t>
  </si>
  <si>
    <t>基径18</t>
  </si>
  <si>
    <t>特选，全冠，树形优美，分层明显，冠幅饱满</t>
  </si>
  <si>
    <t>樱花PS</t>
  </si>
  <si>
    <t>全冠，树形优美，冠幅饱满，重瓣粉色花，花色纯正</t>
  </si>
  <si>
    <t>低分枝红叶李PE</t>
  </si>
  <si>
    <t>基径18-20</t>
  </si>
  <si>
    <t>0.6</t>
  </si>
  <si>
    <t>特选，全冠,，树形优美，冠幅饱满，红叶白花，花色叶色纯正</t>
  </si>
  <si>
    <t>红叶李PE-A</t>
  </si>
  <si>
    <t>全冠,，树形优美，冠幅饱满，红叶白花，花色叶色纯正</t>
  </si>
  <si>
    <t>红叶李PE-B</t>
  </si>
  <si>
    <t>丛生紫薇LI</t>
  </si>
  <si>
    <t>≥3主杆，最粗杆胸径10，最细杆胸径7</t>
  </si>
  <si>
    <t>3.8</t>
  </si>
  <si>
    <t>特选，树形统一，全冠，树形优美，冠幅饱满，红色花，花色纯正</t>
  </si>
  <si>
    <t>绚丽海棠MR</t>
  </si>
  <si>
    <t>全冠，树形优美，冠幅饱满，粉色花，花色纯正</t>
  </si>
  <si>
    <t>八棱海棠MBP</t>
  </si>
  <si>
    <t>特选，全冠，树形优美，冠幅饱满，白色花，花色纯正</t>
  </si>
  <si>
    <t>特选斜飘山杏AS-L</t>
  </si>
  <si>
    <t>基径22</t>
  </si>
  <si>
    <t>特选斜飘树，全冠，树形优美，冠幅饱满，备选斜飘丛生朴树、斜飘乌桕,具体三方现场选定</t>
  </si>
  <si>
    <t>山杏AS-L-A</t>
  </si>
  <si>
    <t>基径20</t>
  </si>
  <si>
    <t>全冠，树形优美，冠幅饱满，白色花，花色纯正</t>
  </si>
  <si>
    <t>山杏AS-L-B</t>
  </si>
  <si>
    <t>红梅PM</t>
  </si>
  <si>
    <t>基径15</t>
  </si>
  <si>
    <t>特选，全冠，树形优美，冠幅饱满，红色花，花色纯正</t>
  </si>
  <si>
    <t>碧桃PP</t>
  </si>
  <si>
    <t>基径12</t>
  </si>
  <si>
    <t>低分枝匍匐状树形，全冠，树形优美，冠幅饱满，粉色花，花色纯正</t>
  </si>
  <si>
    <t>鸡爪槭AU-A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</si>
  <si>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.5</t>
    </r>
  </si>
  <si>
    <t>特选，全冠,树形优美，冠幅饱满，分层明显</t>
  </si>
  <si>
    <t>鸡爪槭AU-B</t>
  </si>
  <si>
    <t>全冠,树形优美，冠幅饱满，分层明显</t>
  </si>
  <si>
    <t>丛生鸡爪槭AU</t>
  </si>
  <si>
    <t>≥3主杆，最粗杆胸径8，最细杆胸径5</t>
  </si>
  <si>
    <t>红枫AT</t>
  </si>
  <si>
    <t>特选羽毛枫AP</t>
  </si>
  <si>
    <t>特选，全冠,冠幅饱满，分层明显，具体三方现场选定,备选基径18的红枫</t>
  </si>
  <si>
    <t>腊梅CL</t>
  </si>
  <si>
    <t>9-11枝，每枝胸径3-4</t>
  </si>
  <si>
    <t>2.7</t>
  </si>
  <si>
    <t>全冠，树形优美，冠幅饱满，黄色花，花色纯正</t>
  </si>
  <si>
    <t>备选</t>
  </si>
  <si>
    <t>斜飘乌桕SR</t>
  </si>
  <si>
    <t>现场选定为准</t>
  </si>
  <si>
    <t>特选斜飘树，树形优美，冠幅饱满，具体三方现场选定，选型参照ZS-4.0苗木选型图</t>
  </si>
  <si>
    <t>特选，分层明显，树形优美，冠幅饱满，具体三方现场选定</t>
  </si>
  <si>
    <t>灌木地被配置表</t>
  </si>
  <si>
    <t>序
号</t>
  </si>
  <si>
    <t>单位</t>
  </si>
  <si>
    <t>备注（密度仅供参考,以不见土为原则）</t>
  </si>
  <si>
    <t>高度(m)</t>
  </si>
  <si>
    <t>蓬径(m)</t>
  </si>
  <si>
    <t>高灌：H0.7m--</t>
  </si>
  <si>
    <t>北海道黄杨高绿篱(两排)</t>
  </si>
  <si>
    <t>米</t>
  </si>
  <si>
    <t>∅3带主杆笼子货,柱状，6株/排/米，双排，线型列植，不留缝，修剪整型,选型参照ZS-4.0苗木选型图</t>
  </si>
  <si>
    <t>山茶</t>
  </si>
  <si>
    <t>㎡</t>
  </si>
  <si>
    <t>笼子货，16株/平方米，修剪整型</t>
  </si>
  <si>
    <t>大叶黄杨</t>
  </si>
  <si>
    <t>红叶石楠A</t>
  </si>
  <si>
    <t>∅3带主杆笼子货，16株/平方米，修剪整型</t>
  </si>
  <si>
    <t>木贼</t>
  </si>
  <si>
    <t>0.1-0.15</t>
  </si>
  <si>
    <t>进口直立型品种，一根一根栽植，空隙处铺设黑色砾石</t>
  </si>
  <si>
    <t>中灌：H0.4--0.6m</t>
  </si>
  <si>
    <t>结香</t>
  </si>
  <si>
    <t>丛生苗，16株/平方米，自然成型，验收以密植不见土为原则</t>
  </si>
  <si>
    <t>美人蕉</t>
  </si>
  <si>
    <t>细叶芒</t>
  </si>
  <si>
    <t>丛生苗，25株/平方米，自然成型，验收以密植不见土为原则</t>
  </si>
  <si>
    <t>红叶石楠B</t>
  </si>
  <si>
    <t>笼子货，36株/平方米，修剪整型，验收以密植不见土为原则</t>
  </si>
  <si>
    <t>绣球</t>
  </si>
  <si>
    <t>笼子货，36株/平方米，自然成型，验收以密植不见土为原则</t>
  </si>
  <si>
    <t>银边黄杨</t>
  </si>
  <si>
    <t>亮晶女贞</t>
  </si>
  <si>
    <t>金森女贞</t>
  </si>
  <si>
    <t>笼子货，49株/平方米，修剪整型，验收以密植不见土为原则</t>
  </si>
  <si>
    <t>紫叶小檗</t>
  </si>
  <si>
    <t>三</t>
  </si>
  <si>
    <t>矮灌、地被：H0.15--0.3m</t>
  </si>
  <si>
    <t>瓜子黄杨</t>
  </si>
  <si>
    <t>笼子货，64株/平方米，修剪整型，验收以密植不见土为原则</t>
  </si>
  <si>
    <t>毛鹃</t>
  </si>
  <si>
    <t>浅粉色时令花卉</t>
  </si>
  <si>
    <t>盆苗，64株/平方米，自然成型，验收以密植不见土为原则</t>
  </si>
  <si>
    <t>花镜</t>
  </si>
  <si>
    <t>0.3-0.8</t>
  </si>
  <si>
    <t>新西兰麻、花叶芒、细叶芒、金鸡菊、松果菊、狼尾草、绣球、多花月季、鼠尾草</t>
  </si>
  <si>
    <t>钻石玫瑰、银叶菊、水果兰、山桃草、火炬花、百子莲、玉簪、八宝景天、天竺葵</t>
  </si>
  <si>
    <t>蓝羊茅、澳洲朱蕉、美女樱、旱金莲、中华景天、酢浆草、佛甲草等，空隙处陶粒散铺</t>
  </si>
  <si>
    <t>麦冬</t>
  </si>
  <si>
    <t>100株/平方米，验收以密植不见土为原则</t>
  </si>
  <si>
    <t>草坪</t>
  </si>
  <si>
    <t>百慕大，冬季追播黑麦草</t>
  </si>
  <si>
    <t>六</t>
  </si>
  <si>
    <t>球灌及点缀灌木</t>
  </si>
  <si>
    <t>品种</t>
  </si>
  <si>
    <t>高度（m）</t>
  </si>
  <si>
    <t>冠幅（m）</t>
  </si>
  <si>
    <t>山茶SC</t>
  </si>
  <si>
    <t>自然成型</t>
  </si>
  <si>
    <t>大叶黄杨球DHY</t>
  </si>
  <si>
    <t>修剪成型</t>
  </si>
  <si>
    <t>海桐球HT</t>
  </si>
  <si>
    <t>紫叶小檗球HJ</t>
  </si>
  <si>
    <t>红叶石楠球HS</t>
  </si>
  <si>
    <t>金叶女贞球JY</t>
  </si>
  <si>
    <t>龟甲冬青球LC</t>
  </si>
  <si>
    <t>天堂鸟LRJ</t>
  </si>
  <si>
    <t>丛</t>
  </si>
  <si>
    <t>自然成型，丛生</t>
  </si>
  <si>
    <t>丛生紫丁香球SO</t>
  </si>
  <si>
    <t>七</t>
  </si>
  <si>
    <t>地形整理</t>
  </si>
  <si>
    <t>售楼部给排水外网清单报价表</t>
  </si>
  <si>
    <t>污水工程</t>
  </si>
  <si>
    <r>
      <rPr>
        <sz val="8"/>
        <rFont val="宋体"/>
        <charset val="134"/>
      </rPr>
      <t xml:space="preserve">1.土壤类别：综合
2.挖土深度：详设计
3.开挖方式：人工、机械综合考虑    </t>
    </r>
    <r>
      <rPr>
        <sz val="8"/>
        <rFont val="宋体"/>
        <charset val="134"/>
      </rPr>
      <t xml:space="preserve">    </t>
    </r>
    <r>
      <rPr>
        <sz val="8"/>
        <rFont val="宋体"/>
        <charset val="134"/>
      </rPr>
      <t>4.多余土方运送场内指定位置
5.其它满足规范和设计图纸要求</t>
    </r>
  </si>
  <si>
    <t>87.00</t>
  </si>
  <si>
    <t>83.04</t>
  </si>
  <si>
    <t>污水管UPVC管</t>
  </si>
  <si>
    <t>1、名称：UPVC管De200；
2、规格：De200；
3、连接方式：承插式橡胶圈连接；
4、安装方式：埋地安装；
5、压力试验及吹、洗设计要求:满足规范及设计要求；
6、其他：详见图纸设计、相关图集、规范等。</t>
  </si>
  <si>
    <t>98.96</t>
  </si>
  <si>
    <t>混凝土模块式化粪池</t>
  </si>
  <si>
    <t>1.混凝土模块式化粪池
2.规格：50m3
3.参照图集08SS704
4.其它满足规范和设计图纸要求</t>
  </si>
  <si>
    <t>砌筑井</t>
  </si>
  <si>
    <t>1.砖砌污水检查井
2.详见图集06MS201-3页18，井盖与井圈等满足规范及图纸要求
3.其它满足规范和设计图纸要求</t>
  </si>
  <si>
    <t>雨水工程</t>
  </si>
  <si>
    <t>143.75</t>
  </si>
  <si>
    <t>133.38</t>
  </si>
  <si>
    <t>雨水管UPVC管</t>
  </si>
  <si>
    <t>1、名称：UPVC管DN300；
2、规格：DN300；
3、连接方式：承插式橡胶圈连接；
4、安装方式：埋地安装；
5、压力试验及吹、洗设计要求:满足规范及设计要求；
6、其他：详见图纸设计、相关图集、规范等。</t>
  </si>
  <si>
    <t>133.81</t>
  </si>
  <si>
    <t>29.15</t>
  </si>
  <si>
    <t>1.砖砌雨水检查井
2.详见图集06MS201-3页9，井盖与井圈等满足规范及图纸要求
3.其它满足规范和设计图纸要求</t>
  </si>
  <si>
    <t>砖砌偏沟式单箅雨水口</t>
  </si>
  <si>
    <t>1.砖砌偏沟式单箅雨水口
2.详见图集06MS201-8页9
3.其它满足规范和设计图纸要求</t>
  </si>
  <si>
    <t>给水</t>
  </si>
  <si>
    <t>42.30</t>
  </si>
  <si>
    <t>水泥砂浆衬里球墨铸铁管</t>
  </si>
  <si>
    <t>1.水泥砂浆衬里球墨铸铁管
2.材质及规格：球墨铸铁DN100
3.接口方式:橡胶密封圈连接
4.铺设深度：详见图纸
5.压力试验及吹、洗设计要求:满足规范及设计要求
6.其他：详见图纸设计、相关图集、规范等</t>
  </si>
  <si>
    <t>60.43</t>
  </si>
  <si>
    <t>1.室外水表井
2.详见图集05S502页43
3.附件：水表及附件另计，井盖与井圈等满足规范及图纸要求
4.其它满足规范和设计图纸要求</t>
  </si>
  <si>
    <t>1.室外阀门井
2.详见图集05S502页16
3.附件：阀门另计，井盖与井圈等满足规范及图纸要求
4.其它满足规范和设计图纸要求</t>
  </si>
  <si>
    <t>水表</t>
  </si>
  <si>
    <t>1.水表井内水表及附件安装
2.规格：DN100
3.附件：含闸阀两个、止回阀一个,安井盖与井圈满足规范及图纸要求
4.其它满足规范和设计图纸要求</t>
  </si>
  <si>
    <t>阀门</t>
  </si>
  <si>
    <t>1.闸阀
2.规格：DN100
3.连接方式:满足规范及图纸要求
4.其它满足规范和设计图纸要求</t>
  </si>
  <si>
    <t>景观示范区给排水清单报价表</t>
  </si>
  <si>
    <t>景观给水</t>
  </si>
  <si>
    <r>
      <rPr>
        <sz val="8"/>
        <rFont val="宋体"/>
        <charset val="134"/>
      </rPr>
      <t xml:space="preserve">1.土壤类别：综合
2.挖土深度：详设计
3.开挖方式：人工、机械综合考虑    </t>
    </r>
    <r>
      <rPr>
        <sz val="8"/>
        <rFont val="宋体"/>
        <charset val="134"/>
      </rPr>
      <t xml:space="preserve">        </t>
    </r>
    <r>
      <rPr>
        <sz val="8"/>
        <rFont val="宋体"/>
        <charset val="134"/>
      </rPr>
      <t>4.多余土方运送场内指定位置
5.其它满足规范和设计图纸要求</t>
    </r>
  </si>
  <si>
    <t>151</t>
  </si>
  <si>
    <t>1.密实度要求：满足设计要求 
2.填方材料品种：满足设计要求的合格土方 
3.填方粒径要求：按图设计填土及40mm砂砾和碎石
4.填方来源、运距：投标人根据现场实际情况自行考虑
5.其它满足规范和设计图纸要求</t>
  </si>
  <si>
    <t>塑料管</t>
  </si>
  <si>
    <t>1、名称：PE给水管
2、规格：De63
3、压力等级：PN1.25MPa
4、连接方式：热熔连接，含相关配件
5、压力试验及吹、洗设计要求:满足规范及设计要求
6、其他：详见图纸设计、相关图集、规范等</t>
  </si>
  <si>
    <t>114.57</t>
  </si>
  <si>
    <t>1、名称：PE给水管
2、规格：De50
3、压力等级：PN1.25MPa
4、连接方式：热熔连接，含相关配件
5、压力试验及吹、洗设计要求:满足规范及设计要求
6、其他：详见图纸设计、相关图集、规范等</t>
  </si>
  <si>
    <t>18.39</t>
  </si>
  <si>
    <t>1、名称：PE给水管
2、规格：De40
3、压力等级：PN1.25MPa
4、连接方式：热熔连接，含相关配件
5、压力试验及吹、洗设计要求:满足规范及设计要求
6、其他：详见图纸设计、相关图集、规范等</t>
  </si>
  <si>
    <t>111.43</t>
  </si>
  <si>
    <t>1、名称：PE给水管
2、规格：De32
3、压力等级：PN1.25MPa
4、连接方式：热熔连接，含相关配件
5、压力试验及吹、洗设计要求:满足规范及设计要求
6、其他：详见图纸设计、相关图集、规范等</t>
  </si>
  <si>
    <t>21.71</t>
  </si>
  <si>
    <t>1、名称：PE给水管
2、规格：De25
3、压力等级：PN1.25MPa
4、连接方式：热熔连接，含相关配件
5、压力试验及吹、洗设计要求:满足规范及设计要求
6、其他：详见图纸设计、相关图集、规范等</t>
  </si>
  <si>
    <t>166.67</t>
  </si>
  <si>
    <t>水表井</t>
  </si>
  <si>
    <t>1、名称：水表井
2、砖砌体：75号水泥砂浆或50号混合砂浆砌筑
3、附件：阀门另计，井盖与井圈等满足规范及图纸要求 
4、具体参照图集05s502-43
5、其他：详见图纸设计、相关图集、规范等</t>
  </si>
  <si>
    <t>水表（水表井内）</t>
  </si>
  <si>
    <t>1、名称：水表（水表井内）
2、材质：满足规范及图纸要求
3、规格：De63
4、连接方式：螺纹连接
5、其他：详见图纸设计、相关图集、规范等</t>
  </si>
  <si>
    <t>闸阀（水表井内）</t>
  </si>
  <si>
    <t>1、名称：闸阀（水表井内）
2、材质：满足规范及图纸要求
3、规格：De65
4、连接方式：螺纹连接
5、其他：详见图纸设计、相关图集、规范等</t>
  </si>
  <si>
    <t>快速取水阀</t>
  </si>
  <si>
    <t>1、名称：快速取水阀
2、规格：De25
3、其他：详见图纸设计、相关图集、规范等</t>
  </si>
  <si>
    <t>闸阀</t>
  </si>
  <si>
    <t>1、名称：闸阀
2、材质：满足规范及图纸要求
3、规格：De25
4、连接方式：螺纹连接
5、其他：详见图纸设计、相关图集、规范等</t>
  </si>
  <si>
    <t>1、名称：砖砌阀门井
2、尺寸：0.4*0.4*0.4
3、其他详见图纸设计</t>
  </si>
  <si>
    <t>景观排水</t>
  </si>
  <si>
    <r>
      <rPr>
        <sz val="8"/>
        <rFont val="宋体"/>
        <charset val="134"/>
      </rPr>
      <t xml:space="preserve">1.土壤类别：综合
2.挖土深度：详设计
3.开挖方式：人工、机械综合考虑  </t>
    </r>
    <r>
      <rPr>
        <sz val="8"/>
        <rFont val="宋体"/>
        <charset val="134"/>
      </rPr>
      <t xml:space="preserve">   </t>
    </r>
    <r>
      <rPr>
        <sz val="8"/>
        <rFont val="宋体"/>
        <charset val="134"/>
      </rPr>
      <t xml:space="preserve">  4.多余土方运送场内指定位置
5.其它满足规范和设计图纸要求</t>
    </r>
  </si>
  <si>
    <t>49.3</t>
  </si>
  <si>
    <t>1、名称：UPVC波纹管
2、规格：De110
3、材质：加厚波纹管
4、其他：详见图纸设计、相关图集、规范等</t>
  </si>
  <si>
    <t>88.36</t>
  </si>
  <si>
    <t>1、名称：UPVC排水管
2、规格：De110
3、材质：UPVC管
4、其他：详见图纸设计、相关图集、规范等</t>
  </si>
  <si>
    <t>52</t>
  </si>
  <si>
    <t>1、名称：UPVC排水管
2、规格：De50
3、材质：UPVC管
4、其他：详见图纸设计、相关图集、规范等</t>
  </si>
  <si>
    <t>1、名称：砖砌阀门井
2、尺寸：600*600*500
3、其他：详见图纸设计、相关图集、规范等</t>
  </si>
  <si>
    <t>1、名称：砖砌阀门井
2、尺寸：800*800*1000
3、其他：详见图纸设计、相关图集、规范等</t>
  </si>
  <si>
    <t>21</t>
  </si>
  <si>
    <t>1、名称：砖砌阀门井
2、尺寸：800*800*900
3、其他：详见图纸设计、相关图集、规范等</t>
  </si>
  <si>
    <t>雨篦子</t>
  </si>
  <si>
    <t>1.雨篦子
2.道路边缘用，做法详见土建B2.01-2.02
3.其他：详见图纸设计、相关图集、规范等</t>
  </si>
  <si>
    <t>23</t>
  </si>
  <si>
    <t>1.雨篦子
2.沥青道路中用，做法详见土建B2.01-2.02
3.其他：详见图纸设计、相关图集、规范等</t>
  </si>
  <si>
    <t>24</t>
  </si>
  <si>
    <t>1.雨篦子
2.砾石及私家花园用，做法详见土建B2.01-2.02
3.其他：详见图纸设计、相关图集、规范等</t>
  </si>
  <si>
    <t>拖布池</t>
  </si>
  <si>
    <t>1.拖布池
2.做法详见图纸
3.其他：详见图纸设计、相关图集、规范等</t>
  </si>
  <si>
    <t>镜面水景</t>
  </si>
  <si>
    <t>16.98</t>
  </si>
  <si>
    <t>1、名称：HDPE双壁波纹管De200；
2、规格：De200；
3、连接方式：承插式连接；
4、安装方式：埋地安装；
5、压力试验及吹、洗设计要求:满足规范及设计要求；
6、其他：详见图纸设计、相关图集、规范等。</t>
  </si>
  <si>
    <t>16.23</t>
  </si>
  <si>
    <t>32.3</t>
  </si>
  <si>
    <t>离心式泵</t>
  </si>
  <si>
    <t>1、名称：水泵
2、型号、规格：（1M1）QSP100-7-3
3、其他详见图纸设计</t>
  </si>
  <si>
    <t>台</t>
  </si>
  <si>
    <t>1、名称：止回阀
2、规格：De63
3、连接方式：法兰连接
4、其他：详见图纸设计、相关图集、规范等</t>
  </si>
  <si>
    <t>1、名称：止回阀
2、规格：De110
3、连接方式：法兰连接
4、其他：详见图纸设计、相关图集、规范等</t>
  </si>
  <si>
    <t>1、名称：转换阀
2、规格：De110
3、连接方式：法兰连接
4、其他：详见图纸设计、相关图集、规范等</t>
  </si>
  <si>
    <t>1、名称：排空阀
2、规格：De110
3、连接方式：法兰连接
4、其他：详见图纸设计、相关图集、规范等</t>
  </si>
  <si>
    <t>1、名称：放空阀
2、规格：De110
3、连接方式：法兰连接
4、其他：详见图纸设计、相关图集、规范等</t>
  </si>
  <si>
    <t>4.07</t>
  </si>
  <si>
    <t>11.64</t>
  </si>
  <si>
    <t>1、名称：闸阀
2、材质：满足规范及图纸要求
3、规格：De65
4、连接方式：螺纹连接
5、其他：详见图纸设计、相关图集、规范等</t>
  </si>
  <si>
    <t>1、名称：水泵
2、型号、规格：（1M3）QSP10-10-0.55
3、其他详见图纸设计</t>
  </si>
  <si>
    <t>喷雾平面</t>
  </si>
  <si>
    <t>59.4</t>
  </si>
  <si>
    <t>不锈钢管</t>
  </si>
  <si>
    <t>1、名称：高压不锈钢给水管（含管件）
2、规格：DN20
3、压力等级：PN5.0MPa
4、压力试验及吹、洗设计要求:满足规范及设计要求
5、其他：详见图纸设计、相关图集、规范等</t>
  </si>
  <si>
    <t>8.88</t>
  </si>
  <si>
    <t>1、名称：高压不锈钢给水管（含管件）
2、规格：DN10
3、压力等级：PN5.0MPa
4、压力试验及吹、洗设计要求:满足规范及设计要求
5、其他：详见图纸设计、相关图集、规范等</t>
  </si>
  <si>
    <t>286.03</t>
  </si>
  <si>
    <t>喷头</t>
  </si>
  <si>
    <t>1、名称：喷头
2、型号：DN10
3、材质：详见图纸设计
4、参数:2号304不锈钢喷嘴,喷淋角度80°</t>
  </si>
  <si>
    <t>328</t>
  </si>
  <si>
    <t>喷雾主机</t>
  </si>
  <si>
    <t>1、名称：雾喷主机
2、参数：静音型TL-WS668A-5.5KW,外观尺寸650*850*1700,大于2.0kgf/cm3,水泥浇筑基础700*900*400mm,
地下埋500mm,上地外露1200mm.
3、其他：详见图纸设计、相关图集、规范等</t>
  </si>
  <si>
    <t>虎隆</t>
  </si>
  <si>
    <t>景观示范区电气清单与计价表</t>
  </si>
  <si>
    <t>售楼部电气外网</t>
  </si>
  <si>
    <t>配管</t>
  </si>
  <si>
    <t>1、名称：镀锌钢管；
2、材质、规格：SC100；
3、敷设方式：埋地敷设；
4、其他：详见图纸设计，相关图集，规范等。</t>
  </si>
  <si>
    <t>348.80</t>
  </si>
  <si>
    <t>1、名称：镀锌钢管；
2、材质、规格：SC50；
3、敷设方式：埋地敷设；
4、其他：详见图纸设计，相关图集，规范等。</t>
  </si>
  <si>
    <t>29.37</t>
  </si>
  <si>
    <t>1、名称：镀锌钢管；
2、材质、规格：SC32；
3、敷设方式：埋地敷设；
4、其他：详见图纸设计，相关图集，规范等。</t>
  </si>
  <si>
    <t>372.60</t>
  </si>
  <si>
    <t>1、名称：三孔梅花管；
2、材质、规格：PC32；
3、敷设方式：埋地敷设；
4、其他：详见图纸设计，相关图集，规范等。</t>
  </si>
  <si>
    <t>82.20</t>
  </si>
  <si>
    <t>电力电缆</t>
  </si>
  <si>
    <r>
      <rPr>
        <sz val="8"/>
        <rFont val="宋体"/>
        <charset val="134"/>
      </rPr>
      <t>1、名称：电力电缆</t>
    </r>
    <r>
      <rPr>
        <sz val="8"/>
        <rFont val="宋体"/>
        <charset val="134"/>
      </rPr>
      <t xml:space="preserve">
2、规格、型号：</t>
    </r>
    <r>
      <rPr>
        <sz val="8"/>
        <rFont val="宋体"/>
        <charset val="134"/>
      </rPr>
      <t>ZR-YJV-1-4*240+1*120</t>
    </r>
    <r>
      <rPr>
        <sz val="8"/>
        <rFont val="宋体"/>
        <charset val="134"/>
      </rPr>
      <t xml:space="preserve">
3、含电缆头；
4、敷设方式:穿管敷设；
5、其它：详见图纸设计，相关图集，规范等。</t>
    </r>
  </si>
  <si>
    <t>90.94</t>
  </si>
  <si>
    <r>
      <rPr>
        <sz val="8"/>
        <rFont val="宋体"/>
        <charset val="134"/>
      </rPr>
      <t>1、名称：电力电缆</t>
    </r>
    <r>
      <rPr>
        <sz val="8"/>
        <rFont val="宋体"/>
        <charset val="134"/>
      </rPr>
      <t xml:space="preserve">
2、规格、型号：</t>
    </r>
    <r>
      <rPr>
        <sz val="8"/>
        <rFont val="宋体"/>
        <charset val="134"/>
      </rPr>
      <t>ZR-YJV22-5*16</t>
    </r>
    <r>
      <rPr>
        <sz val="8"/>
        <rFont val="宋体"/>
        <charset val="134"/>
      </rPr>
      <t xml:space="preserve">
3、含电缆头；
4、敷设方式:穿管敷设；
5、其它：详见图纸设计，相关图集，规范等。</t>
    </r>
  </si>
  <si>
    <t>31</t>
  </si>
  <si>
    <t>电缆手孔井</t>
  </si>
  <si>
    <t>1、名称：电缆手孔井            
2、规格：1680*1380*1600；
3、其它：详见图纸设计，相关图集08D800-7、P60-61，规范等。</t>
  </si>
  <si>
    <t>双绞线缆</t>
  </si>
  <si>
    <t>1、名称:多芯软导线
2、规格、型号:NHRVS-2*2.5
3、敷设方式:穿管敷设</t>
  </si>
  <si>
    <t>1952.93</t>
  </si>
  <si>
    <t>配线</t>
  </si>
  <si>
    <t>1、名称:铜芯绝缘导线
2、规格、型号:NHBV-2*4
3、敷设方式:管内敷设</t>
  </si>
  <si>
    <t>648.46</t>
  </si>
  <si>
    <t>1、类型：沟槽挖土方
2、其他：详见图纸设计、相关图集、规范等</t>
  </si>
  <si>
    <t>88.94</t>
  </si>
  <si>
    <t>1、类型：回填、夯实
2、其他：详见图纸设计、相关图集、规范等</t>
  </si>
  <si>
    <t>89.00</t>
  </si>
  <si>
    <t>景观电气</t>
  </si>
  <si>
    <t>配电箱</t>
  </si>
  <si>
    <t>1、名称：室外景观配电箱AL-1；
2、规格：300*800*1200mm；
3、含基础、避雷；   
4、型号：防雨型、落地式； 
5、其他：详见图纸设计，相关规范等。</t>
  </si>
  <si>
    <t>1、名称：PVC管；
2、材质、规格：PVC32；
3、敷设方式：埋地敷设；
4、其他：详见图纸设计，相关图集，规范等。</t>
  </si>
  <si>
    <t>317.10</t>
  </si>
  <si>
    <t>1、名称：PVC管；
2、材质、规格：PVC25；
3、敷设方式：埋地敷设；
4、其他：详见图纸设计，相关图集，规范等。</t>
  </si>
  <si>
    <t>3107.82</t>
  </si>
  <si>
    <t>1、名称：电力电缆；
2、规格、型号：YJV-0.6/1KV-5*4；
3、含电缆头；
4、敷设方式:穿管敷设；
5、其它：详见图纸设计，相关图集，规范等。</t>
  </si>
  <si>
    <t>37.07</t>
  </si>
  <si>
    <t>1、名称：电力电缆；
2、规格、型号：YJV-0.6/1KV-4*4；
3、含电缆头；
4、敷设方式:穿管敷设；
5、其它：详见图纸设计，相关图集，规范等。</t>
  </si>
  <si>
    <t>231.54</t>
  </si>
  <si>
    <t>1、名称：电力电缆；
2、规格、型号：YJV-0.6/1KV-4*2.5；
3、含电缆头；
4、敷设方式:穿管敷设；
5、其它：详见图纸设计，相关图集，规范等。</t>
  </si>
  <si>
    <t>64.1</t>
  </si>
  <si>
    <t>1、名称：电力电缆；
2、规格、型号：YJV-0.6/1KV-3*4；
3、含电缆头；
4、敷设方式:穿管敷设；
5、其它：详见图纸设计，相关图集，规范等。</t>
  </si>
  <si>
    <t>129.24</t>
  </si>
  <si>
    <t>1、名称：电力电缆；
2、规格、型号：YJV-0.6/1KV-3*2.5；
3、含电缆头；
4、敷设方式:穿管敷设；
5、其它：详见图纸设计，相关图集，规范等。</t>
  </si>
  <si>
    <t>2492.24</t>
  </si>
  <si>
    <t>1、名称：电力电缆；
2、规格、型号：JHS-0.6/1KV-2*2.5；
3、含电缆头；
4、敷设方式:穿管敷设；
5、其它：详见图纸设计，相关图集，规范等。</t>
  </si>
  <si>
    <t>329.94</t>
  </si>
  <si>
    <t>1、名称：电线；
2、规格、型号：RVV-0.3/0.5KV-2*2.5；
3、敷设方式:穿管敷设；
4、其它：详见图纸设计，相关图集，规范等。</t>
  </si>
  <si>
    <t>71.54</t>
  </si>
  <si>
    <t>庭院灯</t>
  </si>
  <si>
    <t>1、名称：庭院灯；
2、规格、大小、型号：220V/50W,LED/3000K,IP65,H=3.2m；
3、含基础、预留、调试、接地；
4、安装方式：预留基座安装；
5、其他：详见图纸设计，相关图集，规范等。</t>
  </si>
  <si>
    <t>草坪灯</t>
  </si>
  <si>
    <t>1、名称:草坪灯；
2、规格、大小、型号：220V/10W,LED/3000K,IP65,H=0.6m；
3、含基础、预留、调试、接地；
4、安装方式：预留基座安装；
5、其他：详见图纸设计，相关图集，规范等。</t>
  </si>
  <si>
    <t>射树灯</t>
  </si>
  <si>
    <r>
      <rPr>
        <sz val="8"/>
        <rFont val="宋体"/>
        <charset val="134"/>
      </rPr>
      <t xml:space="preserve">1、名称：射树灯；
2、规格、大小、型号：220V/20W,LED/3000K,IP67；
</t>
    </r>
    <r>
      <rPr>
        <sz val="8"/>
        <rFont val="宋体"/>
        <charset val="134"/>
      </rPr>
      <t>3、含调试、接地、预留等</t>
    </r>
    <r>
      <rPr>
        <sz val="8"/>
        <rFont val="宋体"/>
        <charset val="134"/>
      </rPr>
      <t xml:space="preserve">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</si>
  <si>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68</t>
  </si>
  <si>
    <t>特色灯1</t>
  </si>
  <si>
    <t>1、名称：特色灯1；
2、规格、大小、型号：220V/20W,LED/3000K,IP65；
3、含调试、接地、预留等
4、其他：详见图纸设计，相关图集，规范等。</t>
  </si>
  <si>
    <t>26</t>
  </si>
  <si>
    <t>特色灯2</t>
  </si>
  <si>
    <r>
      <rPr>
        <sz val="8"/>
        <rFont val="宋体"/>
        <charset val="134"/>
      </rPr>
      <t xml:space="preserve">1、名称：特色灯2；
2、规格、大小、型号：220V/2*20W,LED/3000K,IP67；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</si>
  <si>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27</t>
  </si>
  <si>
    <t>埋地射灯</t>
  </si>
  <si>
    <r>
      <rPr>
        <sz val="8"/>
        <rFont val="宋体"/>
        <charset val="134"/>
      </rPr>
      <t xml:space="preserve">1、名称：埋地射灯；
2、规格、大小、型号：220V/6W,LED/3000K,IP67；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</si>
  <si>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28</t>
  </si>
  <si>
    <t>壁灯1</t>
  </si>
  <si>
    <r>
      <rPr>
        <sz val="8"/>
        <rFont val="宋体"/>
        <charset val="134"/>
      </rPr>
      <t xml:space="preserve">1、名称：壁灯1；
2、规格、大小、型号：220V/10W,LED/3000K,IP67；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</si>
  <si>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29</t>
  </si>
  <si>
    <t>壁灯2</t>
  </si>
  <si>
    <r>
      <rPr>
        <sz val="8"/>
        <rFont val="宋体"/>
        <charset val="134"/>
      </rPr>
      <t xml:space="preserve">1、名称：壁灯2；
2、规格、大小、型号：220V/10W,LED/3000K,IP67；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</si>
  <si>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小射灯</t>
  </si>
  <si>
    <r>
      <rPr>
        <sz val="8"/>
        <rFont val="宋体"/>
        <charset val="134"/>
      </rPr>
      <t xml:space="preserve">1、名称：小射灯；
2、规格、大小、型号：24V/3W,LED/3000K,IP67；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</si>
  <si>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水下射灯</t>
  </si>
  <si>
    <t>1、名称：水下射灯；
2、规格、大小、型号：12V/6W,LED/3000K,IP68；
3、其他：详见图纸设计，相关图集，规范等。</t>
  </si>
  <si>
    <t>灯带</t>
  </si>
  <si>
    <t>1、名称：灯带；
2、规格、大小、型号：24V,,5W/m,LED/3000K,IP67；
3、成品卡槽固定；
4、其他：详见图纸设计，相关图集，规范等。</t>
  </si>
  <si>
    <t>446.52</t>
  </si>
  <si>
    <t>33</t>
  </si>
  <si>
    <t>普通灯具</t>
  </si>
  <si>
    <t>1、名称：洗墙灯；
2、规格、大小、型号：220V,128W,LED/3000K,IP67；
3、其他：详见图纸设计，相关图集，规范等。</t>
  </si>
  <si>
    <t>34</t>
  </si>
  <si>
    <t>1、名称：吸顶筒灯；
2、规格、大小、型号：220V,5W,LED/3000K,IP55；
3、含调试、接地、预留等
4、其他：详见图纸设计，相关图集，规范等。</t>
  </si>
  <si>
    <t>插座</t>
  </si>
  <si>
    <r>
      <rPr>
        <sz val="8"/>
        <rFont val="宋体"/>
        <charset val="134"/>
      </rPr>
      <t xml:space="preserve">1.名称：室外插座
2.材质、规格：220V/16A IP67
</t>
    </r>
    <r>
      <rPr>
        <sz val="8"/>
        <rFont val="宋体"/>
        <charset val="134"/>
      </rPr>
      <t>3</t>
    </r>
    <r>
      <rPr>
        <sz val="8"/>
        <rFont val="宋体"/>
        <charset val="134"/>
      </rPr>
      <t xml:space="preserve">、含调试、接地、预留等
</t>
    </r>
    <r>
      <rPr>
        <sz val="8"/>
        <rFont val="宋体"/>
        <charset val="134"/>
      </rPr>
      <t>4</t>
    </r>
    <r>
      <rPr>
        <sz val="8"/>
        <rFont val="宋体"/>
        <charset val="134"/>
      </rPr>
      <t>、其他：详见图纸设计，相关图集，规范等。</t>
    </r>
  </si>
  <si>
    <t>1、名称：手孔井 1          
2、规格：500*500*400；
3、垫层、基础材质及厚度：C15混凝土垫层120mm厚
4、砌筑材料品种、规格、 强度等级：MU10页岩砖,M7.5水泥砂浆砌筑,
5、勾缝、抹面要求：内壁1:2水泥砂浆抹面10mm厚
6、井盖：硬质井盖
7、其它：详见图纸设计</t>
  </si>
  <si>
    <t>37</t>
  </si>
  <si>
    <t>1、名称：手孔井 2         
2、规格：700*700*500；
3、垫层、基础材质及厚度：C15混凝土垫层120mm厚
4、砌筑材料品种、规格、 强度等级：MU10页岩砖,M7.5水泥砂浆砌筑,
5、勾缝、抹面要求：内壁1:2水泥砂浆抹面10mm厚
6、井盖：硬质井盖
7、其它：详见图纸设计</t>
  </si>
  <si>
    <t>38</t>
  </si>
  <si>
    <t>接地母线</t>
  </si>
  <si>
    <t>1、名称:等电位
2、材质：扁钢
3、规格：25*4扁钢
4、安装部位：水景局部等电位
5、其他详见图纸设计</t>
  </si>
  <si>
    <t>96.26</t>
  </si>
  <si>
    <t>39</t>
  </si>
  <si>
    <t>等电位端子箱、测试板</t>
  </si>
  <si>
    <t>1、名称：LEB端子板
2、其他详见图纸设计</t>
  </si>
  <si>
    <t>40</t>
  </si>
  <si>
    <t>接线盒</t>
  </si>
  <si>
    <t>1、名称：防水接线盒                
2、其他：详见图纸设计，相关图集，规范等。</t>
  </si>
  <si>
    <t>189</t>
  </si>
  <si>
    <t>41</t>
  </si>
  <si>
    <t>474.25</t>
  </si>
  <si>
    <t>42</t>
  </si>
  <si>
    <t>景观背景音乐</t>
  </si>
  <si>
    <t>1、名称：PVC管；
2、材质、规格：De25；
3、敷设方式：埋地敷设；
4、其他：详见图纸设计，相关图集，规范等。</t>
  </si>
  <si>
    <t>301.79</t>
  </si>
  <si>
    <t>音频电缆</t>
  </si>
  <si>
    <t>1、名称:音频电缆
2、规格、型号:RVVP-2*1.5
3、敷设方式:穿管敷设</t>
  </si>
  <si>
    <t>178.67</t>
  </si>
  <si>
    <t>音响</t>
  </si>
  <si>
    <t>1、名称：音响
2、防护等级：IP65
3、规格：70/110V 15W
4、安装方式:绿中坐装</t>
  </si>
  <si>
    <t>1、名称：弱电手孔井         
2、规格：400*400*500；
3、做防水处理
4、其它：详见图纸设计</t>
  </si>
  <si>
    <t>26.70</t>
  </si>
</sst>
</file>

<file path=xl/styles.xml><?xml version="1.0" encoding="utf-8"?>
<styleSheet xmlns="http://schemas.openxmlformats.org/spreadsheetml/2006/main">
  <numFmts count="3">
    <numFmt numFmtId="176" formatCode="0.00_ "/>
    <numFmt numFmtId="179" formatCode="0.0_ "/>
    <numFmt numFmtId="180" formatCode="0.00_);[Red]\(0.00\)"/>
  </numFmts>
  <fonts count="35">
    <font>
      <sz val="10"/>
      <name val="Arial"/>
      <charset val="1"/>
    </font>
    <font>
      <b/>
      <sz val="10"/>
      <name val="Arial"/>
      <family val="2"/>
    </font>
    <font>
      <b/>
      <sz val="16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Arial"/>
      <family val="2"/>
    </font>
    <font>
      <b/>
      <sz val="10"/>
      <name val="宋体"/>
      <charset val="134"/>
    </font>
    <font>
      <b/>
      <sz val="8"/>
      <name val="Arial"/>
      <family val="2"/>
    </font>
    <font>
      <sz val="8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</font>
    <font>
      <sz val="8"/>
      <name val="Arial"/>
      <charset val="1"/>
    </font>
    <font>
      <b/>
      <sz val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新細明體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</cellStyleXfs>
  <cellXfs count="280">
    <xf numFmtId="0" fontId="0" fillId="0" borderId="0" xfId="0"/>
    <xf numFmtId="0" fontId="1" fillId="0" borderId="0" xfId="0" applyFont="1"/>
    <xf numFmtId="176" fontId="0" fillId="0" borderId="0" xfId="0" applyNumberFormat="1"/>
    <xf numFmtId="176" fontId="4" fillId="0" borderId="9" xfId="0" applyNumberFormat="1" applyFont="1" applyBorder="1" applyAlignment="1">
      <alignment horizont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6" fillId="0" borderId="9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vertical="center" wrapText="1"/>
    </xf>
    <xf numFmtId="0" fontId="1" fillId="0" borderId="9" xfId="0" applyFont="1" applyBorder="1"/>
    <xf numFmtId="176" fontId="8" fillId="0" borderId="9" xfId="0" applyNumberFormat="1" applyFont="1" applyBorder="1"/>
    <xf numFmtId="176" fontId="8" fillId="0" borderId="9" xfId="0" applyNumberFormat="1" applyFont="1" applyBorder="1" applyAlignment="1">
      <alignment horizontal="right" vertical="center"/>
    </xf>
    <xf numFmtId="0" fontId="0" fillId="0" borderId="12" xfId="0" applyBorder="1"/>
    <xf numFmtId="0" fontId="0" fillId="0" borderId="22" xfId="0" applyBorder="1"/>
    <xf numFmtId="0" fontId="0" fillId="0" borderId="9" xfId="0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1" fillId="0" borderId="0" xfId="0" applyFont="1" applyFill="1"/>
    <xf numFmtId="0" fontId="0" fillId="0" borderId="0" xfId="0" applyFont="1" applyFill="1"/>
    <xf numFmtId="176" fontId="0" fillId="0" borderId="0" xfId="0" applyNumberFormat="1" applyFont="1" applyFill="1"/>
    <xf numFmtId="0" fontId="4" fillId="0" borderId="9" xfId="0" applyFont="1" applyFill="1" applyBorder="1" applyAlignment="1">
      <alignment horizontal="center" wrapText="1"/>
    </xf>
    <xf numFmtId="176" fontId="4" fillId="0" borderId="9" xfId="0" applyNumberFormat="1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10" fillId="0" borderId="9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0" fontId="0" fillId="0" borderId="12" xfId="0" applyFont="1" applyFill="1" applyBorder="1"/>
    <xf numFmtId="0" fontId="0" fillId="0" borderId="22" xfId="0" applyFont="1" applyFill="1" applyBorder="1"/>
    <xf numFmtId="0" fontId="0" fillId="0" borderId="9" xfId="0" applyFont="1" applyFill="1" applyBorder="1"/>
    <xf numFmtId="0" fontId="0" fillId="0" borderId="23" xfId="0" applyFont="1" applyFill="1" applyBorder="1"/>
    <xf numFmtId="0" fontId="0" fillId="0" borderId="15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176" fontId="0" fillId="0" borderId="15" xfId="0" applyNumberForma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9" xfId="5" applyFont="1" applyFill="1" applyBorder="1" applyAlignment="1">
      <alignment horizontal="center" vertical="center" wrapText="1"/>
    </xf>
    <xf numFmtId="49" fontId="17" fillId="0" borderId="9" xfId="5" applyNumberFormat="1" applyFont="1" applyFill="1" applyBorder="1" applyAlignment="1">
      <alignment horizontal="center" vertical="center"/>
    </xf>
    <xf numFmtId="49" fontId="17" fillId="0" borderId="9" xfId="5" applyNumberFormat="1" applyFont="1" applyFill="1" applyBorder="1" applyAlignment="1">
      <alignment horizontal="center" vertical="center" wrapText="1"/>
    </xf>
    <xf numFmtId="49" fontId="17" fillId="0" borderId="4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49" fontId="17" fillId="2" borderId="9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49" fontId="18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9" fillId="2" borderId="9" xfId="6" applyFont="1" applyFill="1" applyBorder="1">
      <alignment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2" borderId="9" xfId="6" applyNumberFormat="1" applyFont="1" applyFill="1" applyBorder="1" applyAlignment="1">
      <alignment horizontal="center" vertical="center"/>
    </xf>
    <xf numFmtId="0" fontId="19" fillId="2" borderId="4" xfId="6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4" fillId="0" borderId="9" xfId="5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17" fillId="0" borderId="4" xfId="1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left" vertical="center"/>
    </xf>
    <xf numFmtId="0" fontId="17" fillId="2" borderId="9" xfId="5" applyFont="1" applyFill="1" applyBorder="1" applyAlignment="1">
      <alignment horizontal="left" vertical="center"/>
    </xf>
    <xf numFmtId="0" fontId="22" fillId="0" borderId="9" xfId="0" applyFont="1" applyFill="1" applyBorder="1" applyAlignment="1">
      <alignment vertical="center"/>
    </xf>
    <xf numFmtId="0" fontId="17" fillId="2" borderId="9" xfId="2" applyFont="1" applyFill="1" applyBorder="1" applyAlignment="1">
      <alignment horizontal="left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17" fillId="0" borderId="9" xfId="5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/>
    </xf>
    <xf numFmtId="179" fontId="13" fillId="0" borderId="9" xfId="0" applyNumberFormat="1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2" fillId="0" borderId="5" xfId="1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176" fontId="19" fillId="2" borderId="0" xfId="6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9" fillId="0" borderId="5" xfId="4" applyFont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vertical="center"/>
    </xf>
    <xf numFmtId="0" fontId="17" fillId="0" borderId="5" xfId="3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176" fontId="0" fillId="0" borderId="0" xfId="0" applyNumberFormat="1" applyFill="1"/>
    <xf numFmtId="176" fontId="5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176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horizontal="center" vertical="center" wrapText="1"/>
    </xf>
    <xf numFmtId="180" fontId="29" fillId="0" borderId="9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vertical="center" wrapText="1"/>
    </xf>
    <xf numFmtId="180" fontId="28" fillId="0" borderId="9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wrapText="1"/>
    </xf>
    <xf numFmtId="176" fontId="27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49" fontId="17" fillId="0" borderId="9" xfId="5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176" fontId="16" fillId="0" borderId="9" xfId="0" applyNumberFormat="1" applyFont="1" applyFill="1" applyBorder="1" applyAlignment="1">
      <alignment horizontal="left" vertical="center"/>
    </xf>
    <xf numFmtId="49" fontId="17" fillId="0" borderId="9" xfId="5" applyNumberFormat="1" applyFont="1" applyFill="1" applyBorder="1" applyAlignment="1">
      <alignment horizontal="center" vertical="center" wrapText="1"/>
    </xf>
    <xf numFmtId="49" fontId="12" fillId="0" borderId="9" xfId="5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8" fillId="0" borderId="9" xfId="5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left" vertical="center"/>
    </xf>
    <xf numFmtId="0" fontId="18" fillId="0" borderId="37" xfId="1" applyFont="1" applyFill="1" applyBorder="1" applyAlignment="1">
      <alignment horizontal="left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9" xfId="5" applyNumberFormat="1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176" fontId="17" fillId="0" borderId="15" xfId="5" applyNumberFormat="1" applyFont="1" applyFill="1" applyBorder="1" applyAlignment="1">
      <alignment horizontal="center" vertical="center" wrapText="1"/>
    </xf>
    <xf numFmtId="176" fontId="17" fillId="0" borderId="12" xfId="5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 wrapText="1"/>
    </xf>
    <xf numFmtId="49" fontId="17" fillId="0" borderId="34" xfId="5" applyNumberFormat="1" applyFont="1" applyFill="1" applyBorder="1" applyAlignment="1">
      <alignment horizontal="center" vertical="center" wrapText="1"/>
    </xf>
    <xf numFmtId="49" fontId="17" fillId="0" borderId="35" xfId="5" applyNumberFormat="1" applyFont="1" applyFill="1" applyBorder="1" applyAlignment="1">
      <alignment horizontal="center" vertical="center" wrapText="1"/>
    </xf>
    <xf numFmtId="49" fontId="17" fillId="0" borderId="36" xfId="5" applyNumberFormat="1" applyFont="1" applyFill="1" applyBorder="1" applyAlignment="1">
      <alignment horizontal="center" vertical="center" wrapText="1"/>
    </xf>
    <xf numFmtId="49" fontId="17" fillId="0" borderId="38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Alignment="1">
      <alignment horizontal="center" vertical="center" wrapText="1"/>
    </xf>
    <xf numFmtId="49" fontId="17" fillId="0" borderId="39" xfId="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176" fontId="4" fillId="0" borderId="9" xfId="0" applyNumberFormat="1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7">
    <cellStyle name="3232" xfId="3"/>
    <cellStyle name="常规" xfId="0" builtinId="0"/>
    <cellStyle name="常规 2" xfId="4"/>
    <cellStyle name="常规 3" xfId="5"/>
    <cellStyle name="常规 3 2" xfId="2"/>
    <cellStyle name="常规 5" xfId="6"/>
    <cellStyle name="常规_凯德·风尚三期景观工程植物造价估算" xfId="1"/>
  </cellStyles>
  <dxfs count="0"/>
  <tableStyles count="0" defaultTableStyle="Table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.2&#21402;20x20&#38208;&#38156;&#26041;&#31649;@50&#65292;&#38754;&#39280;&#28145;&#21654;&#21857;&#33394;&#37329;&#23646;&#27679;&#30899;&#28422;&#21943;&#30722;&#38754;2.&#20854;&#20182;&#28385;&#36275;&#35268;&#33539;&#21644;&#22270;&#32440;&#35774;&#35745;&#35201;&#27714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8" sqref="D8"/>
    </sheetView>
  </sheetViews>
  <sheetFormatPr defaultColWidth="10.28515625" defaultRowHeight="14.25"/>
  <cols>
    <col min="1" max="1" width="8" style="171" customWidth="1"/>
    <col min="2" max="2" width="29.28515625" style="171" customWidth="1"/>
    <col min="3" max="3" width="20.85546875" style="171" customWidth="1"/>
    <col min="4" max="4" width="34.85546875" style="171" customWidth="1"/>
    <col min="5" max="5" width="14.5703125" style="171"/>
    <col min="6" max="6" width="10.28515625" style="171"/>
    <col min="7" max="7" width="10.7109375" style="171"/>
    <col min="8" max="16384" width="10.28515625" style="171"/>
  </cols>
  <sheetData>
    <row r="1" spans="1:10" ht="48.75" customHeight="1">
      <c r="A1" s="180" t="s">
        <v>0</v>
      </c>
      <c r="B1" s="180"/>
      <c r="C1" s="180"/>
      <c r="D1" s="180"/>
    </row>
    <row r="2" spans="1:10" ht="38.25" customHeight="1">
      <c r="A2" s="172" t="s">
        <v>1</v>
      </c>
      <c r="B2" s="172" t="s">
        <v>2</v>
      </c>
      <c r="C2" s="172" t="s">
        <v>3</v>
      </c>
      <c r="D2" s="172" t="s">
        <v>4</v>
      </c>
      <c r="E2" s="173"/>
    </row>
    <row r="3" spans="1:10" ht="33.75" customHeight="1">
      <c r="A3" s="174">
        <v>1</v>
      </c>
      <c r="B3" s="174" t="s">
        <v>5</v>
      </c>
      <c r="C3" s="175">
        <f>硬质景观及成品摆件!I464</f>
        <v>3474496.9357591998</v>
      </c>
      <c r="D3" s="174" t="s">
        <v>6</v>
      </c>
      <c r="E3" s="176"/>
    </row>
    <row r="4" spans="1:10" ht="33.75" customHeight="1">
      <c r="A4" s="174">
        <v>2</v>
      </c>
      <c r="B4" s="174" t="s">
        <v>7</v>
      </c>
      <c r="C4" s="175">
        <f>绿化苗木!J92</f>
        <v>4372207.75</v>
      </c>
      <c r="D4" s="174" t="s">
        <v>6</v>
      </c>
      <c r="E4" s="176"/>
    </row>
    <row r="5" spans="1:10" ht="32.25" customHeight="1">
      <c r="A5" s="174">
        <v>3</v>
      </c>
      <c r="B5" s="174" t="s">
        <v>8</v>
      </c>
      <c r="C5" s="175">
        <f>给排水!H26</f>
        <v>181546.75122999999</v>
      </c>
      <c r="D5" s="174" t="s">
        <v>6</v>
      </c>
      <c r="E5" s="176"/>
    </row>
    <row r="6" spans="1:10" ht="32.25" customHeight="1">
      <c r="A6" s="174">
        <v>4</v>
      </c>
      <c r="B6" s="174" t="s">
        <v>9</v>
      </c>
      <c r="C6" s="175">
        <f>景观示范区给排水!H62</f>
        <v>110776.38</v>
      </c>
      <c r="D6" s="174" t="s">
        <v>6</v>
      </c>
      <c r="E6" s="176"/>
      <c r="J6" s="171" t="s">
        <v>10</v>
      </c>
    </row>
    <row r="7" spans="1:10" ht="32.25" customHeight="1">
      <c r="A7" s="174">
        <v>5</v>
      </c>
      <c r="B7" s="174" t="s">
        <v>11</v>
      </c>
      <c r="C7" s="175">
        <f>景观示范区电气!H56</f>
        <v>550924.19281499996</v>
      </c>
      <c r="D7" s="174" t="s">
        <v>6</v>
      </c>
      <c r="E7" s="176"/>
    </row>
    <row r="8" spans="1:10" s="170" customFormat="1" ht="31.5" customHeight="1">
      <c r="A8" s="181" t="s">
        <v>12</v>
      </c>
      <c r="B8" s="182"/>
      <c r="C8" s="177">
        <f>SUM(C3:C7)</f>
        <v>8689952.0098042004</v>
      </c>
      <c r="D8" s="178"/>
      <c r="E8" s="179"/>
    </row>
    <row r="9" spans="1:10">
      <c r="A9" s="183"/>
      <c r="B9" s="183"/>
      <c r="C9" s="183"/>
      <c r="D9" s="183"/>
    </row>
  </sheetData>
  <mergeCells count="3">
    <mergeCell ref="A1:D1"/>
    <mergeCell ref="A8:B8"/>
    <mergeCell ref="A9:D9"/>
  </mergeCells>
  <phoneticPr fontId="3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4"/>
  <sheetViews>
    <sheetView workbookViewId="0">
      <pane xSplit="5" ySplit="3" topLeftCell="F460" activePane="bottomRight" state="frozen"/>
      <selection pane="topRight"/>
      <selection pane="bottomLeft"/>
      <selection pane="bottomRight" activeCell="J464" sqref="J464"/>
    </sheetView>
  </sheetViews>
  <sheetFormatPr defaultColWidth="9.140625" defaultRowHeight="12.75"/>
  <cols>
    <col min="1" max="1" width="4.85546875" style="158" customWidth="1"/>
    <col min="2" max="2" width="13" style="158" customWidth="1"/>
    <col min="3" max="3" width="32.28515625" style="159" customWidth="1"/>
    <col min="4" max="4" width="5.5703125" style="158" customWidth="1"/>
    <col min="5" max="5" width="9.7109375" style="158" customWidth="1"/>
    <col min="6" max="6" width="9.7109375" style="160" customWidth="1"/>
    <col min="7" max="7" width="13.7109375" style="158" customWidth="1"/>
    <col min="8" max="8" width="10.28515625" style="160" customWidth="1"/>
    <col min="9" max="9" width="12.7109375" style="158" customWidth="1"/>
    <col min="10" max="10" width="12.28515625" style="158" customWidth="1"/>
    <col min="11" max="11" width="9.140625" style="158"/>
    <col min="12" max="12" width="12.85546875" style="158"/>
    <col min="13" max="16384" width="9.140625" style="158"/>
  </cols>
  <sheetData>
    <row r="1" spans="1:10" ht="30" customHeight="1">
      <c r="A1" s="184" t="s">
        <v>13</v>
      </c>
      <c r="B1" s="184"/>
      <c r="C1" s="185"/>
      <c r="D1" s="184"/>
      <c r="E1" s="184"/>
      <c r="F1" s="186"/>
      <c r="G1" s="184"/>
      <c r="H1" s="186"/>
      <c r="I1" s="184"/>
      <c r="J1" s="184"/>
    </row>
    <row r="2" spans="1:10" ht="14.25" customHeight="1">
      <c r="A2" s="188" t="s">
        <v>1</v>
      </c>
      <c r="B2" s="188" t="s">
        <v>14</v>
      </c>
      <c r="C2" s="189" t="s">
        <v>15</v>
      </c>
      <c r="D2" s="188" t="s">
        <v>16</v>
      </c>
      <c r="E2" s="188" t="s">
        <v>17</v>
      </c>
      <c r="F2" s="187" t="s">
        <v>18</v>
      </c>
      <c r="G2" s="188"/>
      <c r="H2" s="187"/>
      <c r="I2" s="188"/>
      <c r="J2" s="188"/>
    </row>
    <row r="3" spans="1:10" ht="50.1" customHeight="1">
      <c r="A3" s="188"/>
      <c r="B3" s="188"/>
      <c r="C3" s="189"/>
      <c r="D3" s="188"/>
      <c r="E3" s="188"/>
      <c r="F3" s="187" t="s">
        <v>19</v>
      </c>
      <c r="G3" s="188"/>
      <c r="H3" s="187" t="s">
        <v>20</v>
      </c>
      <c r="I3" s="188" t="s">
        <v>21</v>
      </c>
      <c r="J3" s="188" t="s">
        <v>22</v>
      </c>
    </row>
    <row r="4" spans="1:10" ht="15.6" customHeight="1">
      <c r="A4" s="188"/>
      <c r="B4" s="188"/>
      <c r="C4" s="189"/>
      <c r="D4" s="188"/>
      <c r="E4" s="188"/>
      <c r="F4" s="161"/>
      <c r="G4" s="39" t="s">
        <v>23</v>
      </c>
      <c r="H4" s="187"/>
      <c r="I4" s="188"/>
      <c r="J4" s="188"/>
    </row>
    <row r="5" spans="1:10" ht="22.7" customHeight="1">
      <c r="A5" s="39"/>
      <c r="B5" s="188" t="s">
        <v>24</v>
      </c>
      <c r="C5" s="189"/>
      <c r="D5" s="39"/>
      <c r="E5" s="39"/>
      <c r="F5" s="161"/>
      <c r="G5" s="39"/>
      <c r="H5" s="161"/>
      <c r="I5" s="39"/>
      <c r="J5" s="164"/>
    </row>
    <row r="6" spans="1:10" ht="57" customHeight="1">
      <c r="A6" s="39" t="s">
        <v>25</v>
      </c>
      <c r="B6" s="39" t="s">
        <v>26</v>
      </c>
      <c r="C6" s="37" t="s">
        <v>27</v>
      </c>
      <c r="D6" s="39" t="s">
        <v>28</v>
      </c>
      <c r="E6" s="39" t="s">
        <v>29</v>
      </c>
      <c r="F6" s="162">
        <v>26</v>
      </c>
      <c r="G6" s="162">
        <v>0</v>
      </c>
      <c r="H6" s="163">
        <f>E6*F6</f>
        <v>262.08</v>
      </c>
      <c r="I6" s="164"/>
      <c r="J6" s="164"/>
    </row>
    <row r="7" spans="1:10" ht="75.2" customHeight="1">
      <c r="A7" s="39" t="s">
        <v>30</v>
      </c>
      <c r="B7" s="39" t="s">
        <v>31</v>
      </c>
      <c r="C7" s="37" t="s">
        <v>32</v>
      </c>
      <c r="D7" s="39" t="s">
        <v>28</v>
      </c>
      <c r="E7" s="39" t="s">
        <v>33</v>
      </c>
      <c r="F7" s="162">
        <v>36.4</v>
      </c>
      <c r="G7" s="162">
        <v>0</v>
      </c>
      <c r="H7" s="163">
        <f>E7*F7</f>
        <v>267.904</v>
      </c>
      <c r="I7" s="164"/>
      <c r="J7" s="164"/>
    </row>
    <row r="8" spans="1:10" ht="23.85" customHeight="1">
      <c r="A8" s="39" t="s">
        <v>34</v>
      </c>
      <c r="B8" s="39" t="s">
        <v>35</v>
      </c>
      <c r="C8" s="37" t="s">
        <v>36</v>
      </c>
      <c r="D8" s="39" t="s">
        <v>37</v>
      </c>
      <c r="E8" s="39" t="s">
        <v>38</v>
      </c>
      <c r="F8" s="162">
        <v>16.899999999999999</v>
      </c>
      <c r="G8" s="162">
        <v>0</v>
      </c>
      <c r="H8" s="163">
        <f>E8*F8</f>
        <v>74.022000000000006</v>
      </c>
      <c r="I8" s="164"/>
      <c r="J8" s="164"/>
    </row>
    <row r="9" spans="1:10" ht="33" customHeight="1">
      <c r="A9" s="39" t="s">
        <v>39</v>
      </c>
      <c r="B9" s="39" t="s">
        <v>40</v>
      </c>
      <c r="C9" s="37" t="s">
        <v>41</v>
      </c>
      <c r="D9" s="39" t="s">
        <v>28</v>
      </c>
      <c r="E9" s="39" t="s">
        <v>42</v>
      </c>
      <c r="F9" s="162">
        <v>403</v>
      </c>
      <c r="G9" s="162">
        <v>201.292</v>
      </c>
      <c r="H9" s="163">
        <f>E9*F9</f>
        <v>265.98</v>
      </c>
      <c r="I9" s="164"/>
      <c r="J9" s="164"/>
    </row>
    <row r="10" spans="1:10" ht="59.25" customHeight="1">
      <c r="A10" s="39" t="s">
        <v>43</v>
      </c>
      <c r="B10" s="39" t="s">
        <v>44</v>
      </c>
      <c r="C10" s="37" t="s">
        <v>45</v>
      </c>
      <c r="D10" s="39" t="s">
        <v>28</v>
      </c>
      <c r="E10" s="39" t="s">
        <v>46</v>
      </c>
      <c r="F10" s="162">
        <v>858</v>
      </c>
      <c r="G10" s="162">
        <v>685.1</v>
      </c>
      <c r="H10" s="163">
        <f>E10*F10</f>
        <v>377.52</v>
      </c>
      <c r="I10" s="39"/>
      <c r="J10" s="164"/>
    </row>
    <row r="11" spans="1:10" ht="51.4" customHeight="1">
      <c r="A11" s="39" t="s">
        <v>47</v>
      </c>
      <c r="B11" s="39" t="s">
        <v>48</v>
      </c>
      <c r="C11" s="37" t="s">
        <v>49</v>
      </c>
      <c r="D11" s="39" t="s">
        <v>28</v>
      </c>
      <c r="E11" s="39" t="s">
        <v>50</v>
      </c>
      <c r="F11" s="162">
        <v>860.6</v>
      </c>
      <c r="G11" s="162">
        <v>391.3</v>
      </c>
      <c r="H11" s="163">
        <f t="shared" ref="H11:H70" si="0">E11*F11</f>
        <v>1161.81</v>
      </c>
      <c r="I11" s="164"/>
      <c r="J11" s="164"/>
    </row>
    <row r="12" spans="1:10" ht="56.25" customHeight="1">
      <c r="A12" s="39" t="s">
        <v>51</v>
      </c>
      <c r="B12" s="39" t="s">
        <v>52</v>
      </c>
      <c r="C12" s="37" t="s">
        <v>53</v>
      </c>
      <c r="D12" s="39" t="s">
        <v>28</v>
      </c>
      <c r="E12" s="39" t="s">
        <v>54</v>
      </c>
      <c r="F12" s="162">
        <v>860.6</v>
      </c>
      <c r="G12" s="162">
        <v>391.3</v>
      </c>
      <c r="H12" s="163">
        <f t="shared" si="0"/>
        <v>1428.596</v>
      </c>
      <c r="I12" s="164"/>
      <c r="J12" s="164"/>
    </row>
    <row r="13" spans="1:10" ht="60.75" customHeight="1">
      <c r="A13" s="39" t="s">
        <v>55</v>
      </c>
      <c r="B13" s="39" t="s">
        <v>56</v>
      </c>
      <c r="C13" s="37" t="s">
        <v>57</v>
      </c>
      <c r="D13" s="39" t="s">
        <v>28</v>
      </c>
      <c r="E13" s="39" t="s">
        <v>58</v>
      </c>
      <c r="F13" s="162">
        <v>938.6</v>
      </c>
      <c r="G13" s="162">
        <v>700.7</v>
      </c>
      <c r="H13" s="163">
        <f t="shared" si="0"/>
        <v>159.56200000000001</v>
      </c>
      <c r="I13" s="164"/>
      <c r="J13" s="164"/>
    </row>
    <row r="14" spans="1:10" ht="59.25" customHeight="1">
      <c r="A14" s="39" t="s">
        <v>59</v>
      </c>
      <c r="B14" s="39" t="s">
        <v>60</v>
      </c>
      <c r="C14" s="37" t="s">
        <v>61</v>
      </c>
      <c r="D14" s="39" t="s">
        <v>28</v>
      </c>
      <c r="E14" s="39" t="s">
        <v>62</v>
      </c>
      <c r="F14" s="162">
        <v>938.6</v>
      </c>
      <c r="G14" s="162">
        <v>700.7</v>
      </c>
      <c r="H14" s="163">
        <f t="shared" si="0"/>
        <v>450.52800000000002</v>
      </c>
      <c r="I14" s="164"/>
      <c r="J14" s="164"/>
    </row>
    <row r="15" spans="1:10" ht="72.599999999999994" customHeight="1">
      <c r="A15" s="39" t="s">
        <v>63</v>
      </c>
      <c r="B15" s="39" t="s">
        <v>64</v>
      </c>
      <c r="C15" s="37" t="s">
        <v>65</v>
      </c>
      <c r="D15" s="39" t="s">
        <v>28</v>
      </c>
      <c r="E15" s="39" t="s">
        <v>66</v>
      </c>
      <c r="F15" s="162">
        <v>938.6</v>
      </c>
      <c r="G15" s="162">
        <v>700.7</v>
      </c>
      <c r="H15" s="163">
        <f t="shared" si="0"/>
        <v>366.05399999999997</v>
      </c>
      <c r="I15" s="164"/>
      <c r="J15" s="164"/>
    </row>
    <row r="16" spans="1:10" ht="62.25" customHeight="1">
      <c r="A16" s="39" t="s">
        <v>67</v>
      </c>
      <c r="B16" s="39" t="s">
        <v>68</v>
      </c>
      <c r="C16" s="37" t="s">
        <v>69</v>
      </c>
      <c r="D16" s="39" t="s">
        <v>28</v>
      </c>
      <c r="E16" s="39" t="s">
        <v>70</v>
      </c>
      <c r="F16" s="162">
        <v>964.6</v>
      </c>
      <c r="G16" s="162">
        <v>698.1</v>
      </c>
      <c r="H16" s="163">
        <f t="shared" si="0"/>
        <v>144.69</v>
      </c>
      <c r="I16" s="164"/>
      <c r="J16" s="164"/>
    </row>
    <row r="17" spans="1:10" ht="51.4" customHeight="1">
      <c r="A17" s="39" t="s">
        <v>71</v>
      </c>
      <c r="B17" s="39" t="s">
        <v>72</v>
      </c>
      <c r="C17" s="37" t="s">
        <v>73</v>
      </c>
      <c r="D17" s="39" t="s">
        <v>74</v>
      </c>
      <c r="E17" s="39" t="s">
        <v>75</v>
      </c>
      <c r="F17" s="162">
        <v>8450</v>
      </c>
      <c r="G17" s="162">
        <v>5850</v>
      </c>
      <c r="H17" s="163">
        <f t="shared" si="0"/>
        <v>371.8</v>
      </c>
      <c r="I17" s="164"/>
      <c r="J17" s="164"/>
    </row>
    <row r="18" spans="1:10" ht="51.4" customHeight="1">
      <c r="A18" s="39" t="s">
        <v>76</v>
      </c>
      <c r="B18" s="39" t="s">
        <v>72</v>
      </c>
      <c r="C18" s="37" t="s">
        <v>77</v>
      </c>
      <c r="D18" s="39" t="s">
        <v>74</v>
      </c>
      <c r="E18" s="39" t="s">
        <v>78</v>
      </c>
      <c r="F18" s="162">
        <v>8840</v>
      </c>
      <c r="G18" s="162">
        <v>6240</v>
      </c>
      <c r="H18" s="163">
        <f t="shared" si="0"/>
        <v>627.64</v>
      </c>
      <c r="I18" s="164"/>
      <c r="J18" s="164"/>
    </row>
    <row r="19" spans="1:10" ht="51.4" customHeight="1">
      <c r="A19" s="39" t="s">
        <v>79</v>
      </c>
      <c r="B19" s="39" t="s">
        <v>80</v>
      </c>
      <c r="C19" s="37" t="s">
        <v>81</v>
      </c>
      <c r="D19" s="39" t="s">
        <v>37</v>
      </c>
      <c r="E19" s="39" t="s">
        <v>82</v>
      </c>
      <c r="F19" s="162">
        <f t="shared" ref="F19:F22" si="1">(G19+182)*1.3</f>
        <v>405.6</v>
      </c>
      <c r="G19" s="162">
        <v>130</v>
      </c>
      <c r="H19" s="163">
        <f t="shared" si="0"/>
        <v>4506.2160000000003</v>
      </c>
      <c r="I19" s="164"/>
      <c r="J19" s="164"/>
    </row>
    <row r="20" spans="1:10" ht="62.1" customHeight="1">
      <c r="A20" s="39" t="s">
        <v>83</v>
      </c>
      <c r="B20" s="39" t="s">
        <v>80</v>
      </c>
      <c r="C20" s="37" t="s">
        <v>84</v>
      </c>
      <c r="D20" s="39" t="s">
        <v>37</v>
      </c>
      <c r="E20" s="39" t="s">
        <v>85</v>
      </c>
      <c r="F20" s="162">
        <f t="shared" si="1"/>
        <v>414.05</v>
      </c>
      <c r="G20" s="162">
        <v>136.5</v>
      </c>
      <c r="H20" s="163">
        <f t="shared" si="0"/>
        <v>2505.0025000000001</v>
      </c>
      <c r="I20" s="164"/>
      <c r="J20" s="164"/>
    </row>
    <row r="21" spans="1:10" ht="57" customHeight="1">
      <c r="A21" s="39" t="s">
        <v>86</v>
      </c>
      <c r="B21" s="39" t="s">
        <v>80</v>
      </c>
      <c r="C21" s="37" t="s">
        <v>87</v>
      </c>
      <c r="D21" s="39" t="s">
        <v>37</v>
      </c>
      <c r="E21" s="39" t="s">
        <v>88</v>
      </c>
      <c r="F21" s="162">
        <f t="shared" si="1"/>
        <v>414.05</v>
      </c>
      <c r="G21" s="162">
        <v>136.5</v>
      </c>
      <c r="H21" s="163">
        <f t="shared" si="0"/>
        <v>310.53750000000002</v>
      </c>
      <c r="I21" s="164"/>
      <c r="J21" s="164"/>
    </row>
    <row r="22" spans="1:10" ht="60.95" customHeight="1">
      <c r="A22" s="39" t="s">
        <v>89</v>
      </c>
      <c r="B22" s="39" t="s">
        <v>80</v>
      </c>
      <c r="C22" s="37" t="s">
        <v>90</v>
      </c>
      <c r="D22" s="39" t="s">
        <v>37</v>
      </c>
      <c r="E22" s="39" t="s">
        <v>91</v>
      </c>
      <c r="F22" s="162">
        <f t="shared" si="1"/>
        <v>388.7</v>
      </c>
      <c r="G22" s="162">
        <v>117</v>
      </c>
      <c r="H22" s="163">
        <f t="shared" si="0"/>
        <v>1100.021</v>
      </c>
      <c r="I22" s="164"/>
      <c r="J22" s="164"/>
    </row>
    <row r="23" spans="1:10" ht="53.1" customHeight="1">
      <c r="A23" s="39" t="s">
        <v>92</v>
      </c>
      <c r="B23" s="39" t="s">
        <v>93</v>
      </c>
      <c r="C23" s="37" t="s">
        <v>94</v>
      </c>
      <c r="D23" s="39" t="s">
        <v>37</v>
      </c>
      <c r="E23" s="39" t="s">
        <v>95</v>
      </c>
      <c r="F23" s="162">
        <v>546</v>
      </c>
      <c r="G23" s="162">
        <v>159.9</v>
      </c>
      <c r="H23" s="163">
        <f t="shared" si="0"/>
        <v>2052.96</v>
      </c>
      <c r="I23" s="164"/>
      <c r="J23" s="164"/>
    </row>
    <row r="24" spans="1:10" ht="77.099999999999994" customHeight="1">
      <c r="A24" s="39" t="s">
        <v>96</v>
      </c>
      <c r="B24" s="39" t="s">
        <v>97</v>
      </c>
      <c r="C24" s="37" t="s">
        <v>98</v>
      </c>
      <c r="D24" s="39" t="s">
        <v>37</v>
      </c>
      <c r="E24" s="39">
        <v>7.48</v>
      </c>
      <c r="F24" s="162">
        <v>630.5</v>
      </c>
      <c r="G24" s="162">
        <v>468</v>
      </c>
      <c r="H24" s="163">
        <f t="shared" si="0"/>
        <v>4716.1400000000003</v>
      </c>
      <c r="I24" s="164"/>
      <c r="J24" s="164"/>
    </row>
    <row r="25" spans="1:10" ht="33" customHeight="1">
      <c r="A25" s="39" t="s">
        <v>99</v>
      </c>
      <c r="B25" s="39" t="s">
        <v>100</v>
      </c>
      <c r="C25" s="37" t="s">
        <v>101</v>
      </c>
      <c r="D25" s="39" t="s">
        <v>37</v>
      </c>
      <c r="E25" s="39" t="s">
        <v>102</v>
      </c>
      <c r="F25" s="162">
        <v>32.5</v>
      </c>
      <c r="G25" s="162">
        <v>7.28728</v>
      </c>
      <c r="H25" s="163">
        <f t="shared" si="0"/>
        <v>598.65</v>
      </c>
      <c r="I25" s="164"/>
      <c r="J25" s="164"/>
    </row>
    <row r="26" spans="1:10" ht="22.7" customHeight="1">
      <c r="A26" s="39"/>
      <c r="B26" s="188" t="s">
        <v>103</v>
      </c>
      <c r="C26" s="189"/>
      <c r="D26" s="39"/>
      <c r="E26" s="39"/>
      <c r="F26" s="162">
        <v>0</v>
      </c>
      <c r="G26" s="162">
        <v>0</v>
      </c>
      <c r="H26" s="163">
        <f t="shared" si="0"/>
        <v>0</v>
      </c>
      <c r="I26" s="39"/>
      <c r="J26" s="164"/>
    </row>
    <row r="27" spans="1:10" ht="23.85" customHeight="1">
      <c r="A27" s="39">
        <v>21</v>
      </c>
      <c r="B27" s="39" t="s">
        <v>35</v>
      </c>
      <c r="C27" s="37" t="s">
        <v>36</v>
      </c>
      <c r="D27" s="39" t="s">
        <v>37</v>
      </c>
      <c r="E27" s="39" t="s">
        <v>104</v>
      </c>
      <c r="F27" s="162">
        <v>16.899999999999999</v>
      </c>
      <c r="G27" s="162">
        <v>0</v>
      </c>
      <c r="H27" s="163">
        <f t="shared" si="0"/>
        <v>75.881</v>
      </c>
      <c r="I27" s="164"/>
      <c r="J27" s="164"/>
    </row>
    <row r="28" spans="1:10" ht="33" customHeight="1">
      <c r="A28" s="39">
        <v>22</v>
      </c>
      <c r="B28" s="39" t="s">
        <v>40</v>
      </c>
      <c r="C28" s="37" t="s">
        <v>41</v>
      </c>
      <c r="D28" s="39" t="s">
        <v>28</v>
      </c>
      <c r="E28" s="39" t="s">
        <v>105</v>
      </c>
      <c r="F28" s="162">
        <v>403</v>
      </c>
      <c r="G28" s="162">
        <v>201.292</v>
      </c>
      <c r="H28" s="163">
        <f t="shared" si="0"/>
        <v>270.01</v>
      </c>
      <c r="I28" s="164"/>
      <c r="J28" s="164"/>
    </row>
    <row r="29" spans="1:10" ht="57" customHeight="1">
      <c r="A29" s="39">
        <v>23</v>
      </c>
      <c r="B29" s="39" t="s">
        <v>106</v>
      </c>
      <c r="C29" s="37" t="s">
        <v>107</v>
      </c>
      <c r="D29" s="39" t="s">
        <v>28</v>
      </c>
      <c r="E29" s="39" t="s">
        <v>108</v>
      </c>
      <c r="F29" s="162">
        <v>938.6</v>
      </c>
      <c r="G29" s="162">
        <v>700.7</v>
      </c>
      <c r="H29" s="163">
        <f t="shared" si="0"/>
        <v>337.89600000000002</v>
      </c>
      <c r="I29" s="164"/>
      <c r="J29" s="164"/>
    </row>
    <row r="30" spans="1:10" ht="54.95" customHeight="1">
      <c r="A30" s="39">
        <v>24</v>
      </c>
      <c r="B30" s="39" t="s">
        <v>44</v>
      </c>
      <c r="C30" s="37" t="s">
        <v>45</v>
      </c>
      <c r="D30" s="39" t="s">
        <v>28</v>
      </c>
      <c r="E30" s="39" t="s">
        <v>109</v>
      </c>
      <c r="F30" s="162">
        <v>858</v>
      </c>
      <c r="G30" s="162">
        <v>685.1</v>
      </c>
      <c r="H30" s="163">
        <f t="shared" si="0"/>
        <v>85.8</v>
      </c>
      <c r="I30" s="164"/>
      <c r="J30" s="164"/>
    </row>
    <row r="31" spans="1:10" ht="57.95" customHeight="1">
      <c r="A31" s="39">
        <v>25</v>
      </c>
      <c r="B31" s="39" t="s">
        <v>110</v>
      </c>
      <c r="C31" s="37" t="s">
        <v>111</v>
      </c>
      <c r="D31" s="39" t="s">
        <v>28</v>
      </c>
      <c r="E31" s="39" t="s">
        <v>112</v>
      </c>
      <c r="F31" s="162">
        <v>938.6</v>
      </c>
      <c r="G31" s="162">
        <v>685.1</v>
      </c>
      <c r="H31" s="163">
        <f t="shared" si="0"/>
        <v>572.54600000000005</v>
      </c>
      <c r="I31" s="164"/>
      <c r="J31" s="164"/>
    </row>
    <row r="32" spans="1:10" ht="51.4" customHeight="1">
      <c r="A32" s="39">
        <v>26</v>
      </c>
      <c r="B32" s="39" t="s">
        <v>52</v>
      </c>
      <c r="C32" s="37" t="s">
        <v>113</v>
      </c>
      <c r="D32" s="39" t="s">
        <v>28</v>
      </c>
      <c r="E32" s="39" t="s">
        <v>114</v>
      </c>
      <c r="F32" s="162">
        <v>860.6</v>
      </c>
      <c r="G32" s="162">
        <v>391.3</v>
      </c>
      <c r="H32" s="163">
        <f t="shared" si="0"/>
        <v>611.02599999999995</v>
      </c>
      <c r="I32" s="164"/>
      <c r="J32" s="164"/>
    </row>
    <row r="33" spans="1:10" ht="42.2" customHeight="1">
      <c r="A33" s="39">
        <v>27</v>
      </c>
      <c r="B33" s="39" t="s">
        <v>115</v>
      </c>
      <c r="C33" s="37" t="s">
        <v>116</v>
      </c>
      <c r="D33" s="39" t="s">
        <v>74</v>
      </c>
      <c r="E33" s="39" t="s">
        <v>117</v>
      </c>
      <c r="F33" s="162">
        <v>13103.318799999999</v>
      </c>
      <c r="G33" s="162">
        <v>6598.3644999999997</v>
      </c>
      <c r="H33" s="163">
        <f t="shared" si="0"/>
        <v>248.96305720000001</v>
      </c>
      <c r="I33" s="164"/>
      <c r="J33" s="164"/>
    </row>
    <row r="34" spans="1:10" ht="51.4" customHeight="1">
      <c r="A34" s="39">
        <v>28</v>
      </c>
      <c r="B34" s="39" t="s">
        <v>118</v>
      </c>
      <c r="C34" s="37" t="s">
        <v>119</v>
      </c>
      <c r="D34" s="39" t="s">
        <v>37</v>
      </c>
      <c r="E34" s="39" t="s">
        <v>120</v>
      </c>
      <c r="F34" s="162">
        <f>(G34+130)*1.3</f>
        <v>439.4</v>
      </c>
      <c r="G34" s="162">
        <v>208</v>
      </c>
      <c r="H34" s="163">
        <f t="shared" si="0"/>
        <v>1876.2380000000001</v>
      </c>
      <c r="I34" s="164"/>
      <c r="J34" s="164"/>
    </row>
    <row r="35" spans="1:10" ht="75.95" customHeight="1">
      <c r="A35" s="39">
        <v>29</v>
      </c>
      <c r="B35" s="39" t="s">
        <v>121</v>
      </c>
      <c r="C35" s="37" t="s">
        <v>122</v>
      </c>
      <c r="D35" s="39" t="s">
        <v>74</v>
      </c>
      <c r="E35" s="39" t="s">
        <v>123</v>
      </c>
      <c r="F35" s="162">
        <v>11180</v>
      </c>
      <c r="G35" s="162">
        <v>6579.2927200000004</v>
      </c>
      <c r="H35" s="163">
        <f t="shared" si="0"/>
        <v>33.54</v>
      </c>
      <c r="I35" s="164"/>
      <c r="J35" s="164"/>
    </row>
    <row r="36" spans="1:10" ht="75.2" customHeight="1">
      <c r="A36" s="39">
        <v>30</v>
      </c>
      <c r="B36" s="39" t="s">
        <v>124</v>
      </c>
      <c r="C36" s="37" t="s">
        <v>125</v>
      </c>
      <c r="D36" s="39" t="s">
        <v>74</v>
      </c>
      <c r="E36" s="39" t="s">
        <v>126</v>
      </c>
      <c r="F36" s="162">
        <v>11180</v>
      </c>
      <c r="G36" s="162">
        <v>6579.2927200000004</v>
      </c>
      <c r="H36" s="163">
        <f t="shared" si="0"/>
        <v>100.62</v>
      </c>
      <c r="I36" s="164"/>
      <c r="J36" s="164"/>
    </row>
    <row r="37" spans="1:10" ht="51.4" customHeight="1">
      <c r="A37" s="39">
        <v>31</v>
      </c>
      <c r="B37" s="39" t="s">
        <v>127</v>
      </c>
      <c r="C37" s="37" t="s">
        <v>128</v>
      </c>
      <c r="D37" s="39" t="s">
        <v>74</v>
      </c>
      <c r="E37" s="39" t="s">
        <v>129</v>
      </c>
      <c r="F37" s="162">
        <v>11180</v>
      </c>
      <c r="G37" s="162">
        <v>6579.2927200000004</v>
      </c>
      <c r="H37" s="163">
        <f t="shared" si="0"/>
        <v>245.96</v>
      </c>
      <c r="I37" s="164"/>
      <c r="J37" s="164"/>
    </row>
    <row r="38" spans="1:10" ht="42.2" customHeight="1">
      <c r="A38" s="39">
        <v>32</v>
      </c>
      <c r="B38" s="39" t="s">
        <v>80</v>
      </c>
      <c r="C38" s="37" t="s">
        <v>130</v>
      </c>
      <c r="D38" s="39" t="s">
        <v>37</v>
      </c>
      <c r="E38" s="39" t="s">
        <v>131</v>
      </c>
      <c r="F38" s="162">
        <f>(G38+182)*1.3</f>
        <v>405.6</v>
      </c>
      <c r="G38" s="162">
        <v>130</v>
      </c>
      <c r="H38" s="163">
        <f t="shared" si="0"/>
        <v>1387.152</v>
      </c>
      <c r="I38" s="164"/>
      <c r="J38" s="164"/>
    </row>
    <row r="39" spans="1:10" ht="33" customHeight="1">
      <c r="A39" s="39">
        <v>33</v>
      </c>
      <c r="B39" s="39" t="s">
        <v>132</v>
      </c>
      <c r="C39" s="37" t="s">
        <v>133</v>
      </c>
      <c r="D39" s="39" t="s">
        <v>74</v>
      </c>
      <c r="E39" s="39" t="s">
        <v>134</v>
      </c>
      <c r="F39" s="162">
        <v>13458.688099999999</v>
      </c>
      <c r="G39" s="162">
        <v>6579.2927200000004</v>
      </c>
      <c r="H39" s="163">
        <f t="shared" si="0"/>
        <v>80.752128600000006</v>
      </c>
      <c r="I39" s="164"/>
      <c r="J39" s="164"/>
    </row>
    <row r="40" spans="1:10" ht="66.2" customHeight="1">
      <c r="A40" s="39">
        <v>34</v>
      </c>
      <c r="B40" s="39" t="s">
        <v>135</v>
      </c>
      <c r="C40" s="37" t="s">
        <v>136</v>
      </c>
      <c r="D40" s="39" t="s">
        <v>74</v>
      </c>
      <c r="E40" s="39" t="s">
        <v>137</v>
      </c>
      <c r="F40" s="162">
        <v>12350</v>
      </c>
      <c r="G40" s="162">
        <v>6579.2927200000004</v>
      </c>
      <c r="H40" s="163">
        <f t="shared" si="0"/>
        <v>1457.3</v>
      </c>
      <c r="I40" s="164"/>
      <c r="J40" s="164"/>
    </row>
    <row r="41" spans="1:10" ht="66.2" customHeight="1">
      <c r="A41" s="39">
        <v>35</v>
      </c>
      <c r="B41" s="39" t="s">
        <v>138</v>
      </c>
      <c r="C41" s="37" t="s">
        <v>139</v>
      </c>
      <c r="D41" s="39" t="s">
        <v>74</v>
      </c>
      <c r="E41" s="39" t="s">
        <v>140</v>
      </c>
      <c r="F41" s="162">
        <v>12350</v>
      </c>
      <c r="G41" s="162">
        <v>6579.2927200000004</v>
      </c>
      <c r="H41" s="163">
        <f t="shared" si="0"/>
        <v>395.2</v>
      </c>
      <c r="I41" s="164"/>
      <c r="J41" s="164"/>
    </row>
    <row r="42" spans="1:10" ht="33" customHeight="1">
      <c r="A42" s="39">
        <v>36</v>
      </c>
      <c r="B42" s="39" t="s">
        <v>141</v>
      </c>
      <c r="C42" s="37" t="s">
        <v>142</v>
      </c>
      <c r="D42" s="39" t="s">
        <v>74</v>
      </c>
      <c r="E42" s="39" t="s">
        <v>143</v>
      </c>
      <c r="F42" s="162">
        <v>13457.830099999999</v>
      </c>
      <c r="G42" s="162">
        <v>5944.5859200000004</v>
      </c>
      <c r="H42" s="163">
        <f t="shared" si="0"/>
        <v>174.9517913</v>
      </c>
      <c r="I42" s="164"/>
      <c r="J42" s="164"/>
    </row>
    <row r="43" spans="1:10" ht="66.2" customHeight="1">
      <c r="A43" s="39">
        <v>37</v>
      </c>
      <c r="B43" s="39" t="s">
        <v>144</v>
      </c>
      <c r="C43" s="37" t="s">
        <v>145</v>
      </c>
      <c r="D43" s="39" t="s">
        <v>74</v>
      </c>
      <c r="E43" s="39" t="s">
        <v>146</v>
      </c>
      <c r="F43" s="162">
        <v>13650</v>
      </c>
      <c r="G43" s="162">
        <v>10660</v>
      </c>
      <c r="H43" s="163">
        <f t="shared" si="0"/>
        <v>327.60000000000002</v>
      </c>
      <c r="I43" s="164"/>
      <c r="J43" s="164"/>
    </row>
    <row r="44" spans="1:10" ht="75.2" customHeight="1">
      <c r="A44" s="39">
        <v>38</v>
      </c>
      <c r="B44" s="39" t="s">
        <v>147</v>
      </c>
      <c r="C44" s="37" t="s">
        <v>148</v>
      </c>
      <c r="D44" s="39" t="s">
        <v>74</v>
      </c>
      <c r="E44" s="39" t="s">
        <v>149</v>
      </c>
      <c r="F44" s="162">
        <v>12350</v>
      </c>
      <c r="G44" s="162">
        <v>10660</v>
      </c>
      <c r="H44" s="163">
        <f t="shared" si="0"/>
        <v>86.45</v>
      </c>
      <c r="I44" s="164"/>
      <c r="J44" s="164"/>
    </row>
    <row r="45" spans="1:10" ht="50.85" customHeight="1">
      <c r="A45" s="39">
        <v>39</v>
      </c>
      <c r="B45" s="39" t="s">
        <v>150</v>
      </c>
      <c r="C45" s="37" t="s">
        <v>151</v>
      </c>
      <c r="D45" s="39" t="s">
        <v>152</v>
      </c>
      <c r="E45" s="39" t="s">
        <v>30</v>
      </c>
      <c r="F45" s="162">
        <v>3848.2860000000001</v>
      </c>
      <c r="G45" s="162">
        <v>1401.4</v>
      </c>
      <c r="H45" s="163">
        <f t="shared" si="0"/>
        <v>7696.5720000000001</v>
      </c>
      <c r="I45" s="164"/>
      <c r="J45" s="164"/>
    </row>
    <row r="46" spans="1:10" ht="42.2" customHeight="1">
      <c r="A46" s="39">
        <v>40</v>
      </c>
      <c r="B46" s="39" t="s">
        <v>72</v>
      </c>
      <c r="C46" s="37" t="s">
        <v>153</v>
      </c>
      <c r="D46" s="39" t="s">
        <v>74</v>
      </c>
      <c r="E46" s="39" t="s">
        <v>154</v>
      </c>
      <c r="F46" s="162">
        <v>8450</v>
      </c>
      <c r="G46" s="162">
        <v>5850</v>
      </c>
      <c r="H46" s="163">
        <f t="shared" si="0"/>
        <v>245.05</v>
      </c>
      <c r="I46" s="164"/>
      <c r="J46" s="164"/>
    </row>
    <row r="47" spans="1:10" ht="22.7" customHeight="1">
      <c r="A47" s="39"/>
      <c r="B47" s="188" t="s">
        <v>155</v>
      </c>
      <c r="C47" s="189"/>
      <c r="D47" s="39"/>
      <c r="E47" s="39"/>
      <c r="F47" s="162">
        <v>0</v>
      </c>
      <c r="G47" s="162">
        <v>0</v>
      </c>
      <c r="H47" s="163">
        <f t="shared" si="0"/>
        <v>0</v>
      </c>
      <c r="I47" s="39"/>
      <c r="J47" s="164"/>
    </row>
    <row r="48" spans="1:10" ht="59.25" customHeight="1">
      <c r="A48" s="39">
        <v>41</v>
      </c>
      <c r="B48" s="39" t="s">
        <v>26</v>
      </c>
      <c r="C48" s="37" t="s">
        <v>156</v>
      </c>
      <c r="D48" s="39" t="s">
        <v>28</v>
      </c>
      <c r="E48" s="39" t="s">
        <v>157</v>
      </c>
      <c r="F48" s="162">
        <v>26</v>
      </c>
      <c r="G48" s="162">
        <v>0</v>
      </c>
      <c r="H48" s="163">
        <f t="shared" si="0"/>
        <v>2680.08</v>
      </c>
      <c r="I48" s="164"/>
      <c r="J48" s="164"/>
    </row>
    <row r="49" spans="1:10" ht="75.2" customHeight="1">
      <c r="A49" s="39">
        <v>42</v>
      </c>
      <c r="B49" s="39" t="s">
        <v>31</v>
      </c>
      <c r="C49" s="37" t="s">
        <v>158</v>
      </c>
      <c r="D49" s="39" t="s">
        <v>28</v>
      </c>
      <c r="E49" s="39" t="s">
        <v>159</v>
      </c>
      <c r="F49" s="162">
        <v>36.4</v>
      </c>
      <c r="G49" s="162">
        <v>0</v>
      </c>
      <c r="H49" s="163">
        <f t="shared" si="0"/>
        <v>1798.8879999999999</v>
      </c>
      <c r="I49" s="164"/>
      <c r="J49" s="164"/>
    </row>
    <row r="50" spans="1:10" ht="29.25" customHeight="1">
      <c r="A50" s="39">
        <v>43</v>
      </c>
      <c r="B50" s="39" t="s">
        <v>35</v>
      </c>
      <c r="C50" s="37" t="s">
        <v>36</v>
      </c>
      <c r="D50" s="39" t="s">
        <v>37</v>
      </c>
      <c r="E50" s="39" t="s">
        <v>160</v>
      </c>
      <c r="F50" s="162">
        <v>16.899999999999999</v>
      </c>
      <c r="G50" s="162">
        <v>0</v>
      </c>
      <c r="H50" s="163">
        <f t="shared" si="0"/>
        <v>1140.75</v>
      </c>
      <c r="I50" s="164"/>
      <c r="J50" s="164"/>
    </row>
    <row r="51" spans="1:10" ht="29.25" customHeight="1">
      <c r="A51" s="39">
        <v>44</v>
      </c>
      <c r="B51" s="39" t="s">
        <v>40</v>
      </c>
      <c r="C51" s="37" t="s">
        <v>161</v>
      </c>
      <c r="D51" s="39" t="s">
        <v>28</v>
      </c>
      <c r="E51" s="39" t="s">
        <v>162</v>
      </c>
      <c r="F51" s="162">
        <v>403</v>
      </c>
      <c r="G51" s="162">
        <v>201.292</v>
      </c>
      <c r="H51" s="163">
        <f t="shared" si="0"/>
        <v>4078.36</v>
      </c>
      <c r="I51" s="164"/>
      <c r="J51" s="164"/>
    </row>
    <row r="52" spans="1:10" ht="70.5" customHeight="1">
      <c r="A52" s="39">
        <v>45</v>
      </c>
      <c r="B52" s="39" t="s">
        <v>44</v>
      </c>
      <c r="C52" s="37" t="s">
        <v>163</v>
      </c>
      <c r="D52" s="39" t="s">
        <v>28</v>
      </c>
      <c r="E52" s="39" t="s">
        <v>164</v>
      </c>
      <c r="F52" s="162">
        <v>858</v>
      </c>
      <c r="G52" s="162">
        <v>685.1</v>
      </c>
      <c r="H52" s="163">
        <f t="shared" si="0"/>
        <v>5791.5</v>
      </c>
      <c r="I52" s="164"/>
      <c r="J52" s="164"/>
    </row>
    <row r="53" spans="1:10" ht="53.25" customHeight="1">
      <c r="A53" s="39">
        <v>46</v>
      </c>
      <c r="B53" s="39" t="s">
        <v>48</v>
      </c>
      <c r="C53" s="37" t="s">
        <v>165</v>
      </c>
      <c r="D53" s="39" t="s">
        <v>28</v>
      </c>
      <c r="E53" s="39" t="s">
        <v>166</v>
      </c>
      <c r="F53" s="162">
        <v>860.6</v>
      </c>
      <c r="G53" s="162">
        <v>391.3</v>
      </c>
      <c r="H53" s="163">
        <f t="shared" si="0"/>
        <v>23502.986000000001</v>
      </c>
      <c r="I53" s="164"/>
      <c r="J53" s="164"/>
    </row>
    <row r="54" spans="1:10" ht="63" customHeight="1">
      <c r="A54" s="39">
        <v>47</v>
      </c>
      <c r="B54" s="39" t="s">
        <v>56</v>
      </c>
      <c r="C54" s="37" t="s">
        <v>167</v>
      </c>
      <c r="D54" s="39" t="s">
        <v>28</v>
      </c>
      <c r="E54" s="39" t="s">
        <v>168</v>
      </c>
      <c r="F54" s="162">
        <v>938.6</v>
      </c>
      <c r="G54" s="162">
        <v>700.7</v>
      </c>
      <c r="H54" s="163">
        <f t="shared" si="0"/>
        <v>7349.2380000000003</v>
      </c>
      <c r="I54" s="164"/>
      <c r="J54" s="164"/>
    </row>
    <row r="55" spans="1:10" ht="51.75" customHeight="1">
      <c r="A55" s="39">
        <v>48</v>
      </c>
      <c r="B55" s="39" t="s">
        <v>52</v>
      </c>
      <c r="C55" s="37" t="s">
        <v>169</v>
      </c>
      <c r="D55" s="39" t="s">
        <v>28</v>
      </c>
      <c r="E55" s="39" t="s">
        <v>170</v>
      </c>
      <c r="F55" s="162">
        <v>860.6</v>
      </c>
      <c r="G55" s="162">
        <v>391.3</v>
      </c>
      <c r="H55" s="163">
        <f t="shared" si="0"/>
        <v>31231.173999999999</v>
      </c>
      <c r="I55" s="164"/>
      <c r="J55" s="164"/>
    </row>
    <row r="56" spans="1:10" ht="62.25" customHeight="1">
      <c r="A56" s="39">
        <v>49</v>
      </c>
      <c r="B56" s="39" t="s">
        <v>60</v>
      </c>
      <c r="C56" s="37" t="s">
        <v>171</v>
      </c>
      <c r="D56" s="39" t="s">
        <v>28</v>
      </c>
      <c r="E56" s="39" t="s">
        <v>172</v>
      </c>
      <c r="F56" s="162">
        <v>938.6</v>
      </c>
      <c r="G56" s="162">
        <v>700.7</v>
      </c>
      <c r="H56" s="163">
        <f t="shared" si="0"/>
        <v>11300.744000000001</v>
      </c>
      <c r="I56" s="164"/>
      <c r="J56" s="164"/>
    </row>
    <row r="57" spans="1:10" ht="66" customHeight="1">
      <c r="A57" s="39">
        <v>50</v>
      </c>
      <c r="B57" s="39" t="s">
        <v>173</v>
      </c>
      <c r="C57" s="37" t="s">
        <v>174</v>
      </c>
      <c r="D57" s="39" t="s">
        <v>28</v>
      </c>
      <c r="E57" s="39" t="s">
        <v>175</v>
      </c>
      <c r="F57" s="162">
        <v>938.6</v>
      </c>
      <c r="G57" s="162">
        <v>700.7</v>
      </c>
      <c r="H57" s="163">
        <f t="shared" si="0"/>
        <v>8625.7340000000004</v>
      </c>
      <c r="I57" s="164"/>
      <c r="J57" s="164"/>
    </row>
    <row r="58" spans="1:10" ht="60.75" customHeight="1">
      <c r="A58" s="39">
        <v>51</v>
      </c>
      <c r="B58" s="39" t="s">
        <v>68</v>
      </c>
      <c r="C58" s="37" t="s">
        <v>176</v>
      </c>
      <c r="D58" s="39" t="s">
        <v>28</v>
      </c>
      <c r="E58" s="39" t="s">
        <v>177</v>
      </c>
      <c r="F58" s="162">
        <v>964.6</v>
      </c>
      <c r="G58" s="162">
        <v>700.7</v>
      </c>
      <c r="H58" s="163">
        <f t="shared" si="0"/>
        <v>3665.48</v>
      </c>
      <c r="I58" s="164"/>
      <c r="J58" s="164"/>
    </row>
    <row r="59" spans="1:10" ht="42.2" customHeight="1">
      <c r="A59" s="39">
        <v>52</v>
      </c>
      <c r="B59" s="39" t="s">
        <v>178</v>
      </c>
      <c r="C59" s="37" t="s">
        <v>179</v>
      </c>
      <c r="D59" s="39" t="s">
        <v>37</v>
      </c>
      <c r="E59" s="39" t="s">
        <v>180</v>
      </c>
      <c r="F59" s="162">
        <v>429</v>
      </c>
      <c r="G59" s="162">
        <v>130</v>
      </c>
      <c r="H59" s="163">
        <f t="shared" si="0"/>
        <v>93654.99</v>
      </c>
      <c r="I59" s="164"/>
      <c r="J59" s="164"/>
    </row>
    <row r="60" spans="1:10" ht="42.2" customHeight="1">
      <c r="A60" s="39">
        <v>53</v>
      </c>
      <c r="B60" s="39" t="s">
        <v>181</v>
      </c>
      <c r="C60" s="37" t="s">
        <v>182</v>
      </c>
      <c r="D60" s="39" t="s">
        <v>37</v>
      </c>
      <c r="E60" s="39" t="s">
        <v>183</v>
      </c>
      <c r="F60" s="162">
        <v>429</v>
      </c>
      <c r="G60" s="162">
        <v>143</v>
      </c>
      <c r="H60" s="163">
        <f t="shared" si="0"/>
        <v>6949.8</v>
      </c>
      <c r="I60" s="164"/>
      <c r="J60" s="164"/>
    </row>
    <row r="61" spans="1:10" ht="33" customHeight="1">
      <c r="A61" s="39">
        <v>54</v>
      </c>
      <c r="B61" s="39" t="s">
        <v>184</v>
      </c>
      <c r="C61" s="37" t="s">
        <v>185</v>
      </c>
      <c r="D61" s="39" t="s">
        <v>186</v>
      </c>
      <c r="E61" s="39" t="s">
        <v>187</v>
      </c>
      <c r="F61" s="162">
        <f>(G61+30)*1.3</f>
        <v>174.2</v>
      </c>
      <c r="G61" s="162">
        <v>104</v>
      </c>
      <c r="H61" s="163">
        <f t="shared" si="0"/>
        <v>1358.76</v>
      </c>
      <c r="I61" s="164"/>
      <c r="J61" s="164"/>
    </row>
    <row r="62" spans="1:10" ht="66.2" customHeight="1">
      <c r="A62" s="39">
        <v>55</v>
      </c>
      <c r="B62" s="39" t="s">
        <v>188</v>
      </c>
      <c r="C62" s="37" t="s">
        <v>189</v>
      </c>
      <c r="D62" s="39" t="s">
        <v>37</v>
      </c>
      <c r="E62" s="39" t="s">
        <v>190</v>
      </c>
      <c r="F62" s="162">
        <f>(G62+260)*1.3</f>
        <v>515.45000000000005</v>
      </c>
      <c r="G62" s="162">
        <v>136.5</v>
      </c>
      <c r="H62" s="163">
        <f t="shared" si="0"/>
        <v>2427.7694999999999</v>
      </c>
      <c r="I62" s="164"/>
      <c r="J62" s="164"/>
    </row>
    <row r="63" spans="1:10" ht="42.2" customHeight="1">
      <c r="A63" s="39">
        <v>56</v>
      </c>
      <c r="B63" s="39" t="s">
        <v>191</v>
      </c>
      <c r="C63" s="37" t="s">
        <v>192</v>
      </c>
      <c r="D63" s="39" t="s">
        <v>37</v>
      </c>
      <c r="E63" s="39" t="s">
        <v>193</v>
      </c>
      <c r="F63" s="162">
        <f>(G63+182)*1.3</f>
        <v>397.15</v>
      </c>
      <c r="G63" s="162">
        <v>123.5</v>
      </c>
      <c r="H63" s="163">
        <f t="shared" si="0"/>
        <v>806.21450000000004</v>
      </c>
      <c r="I63" s="164"/>
      <c r="J63" s="164"/>
    </row>
    <row r="64" spans="1:10" ht="42.2" customHeight="1">
      <c r="A64" s="39">
        <v>57</v>
      </c>
      <c r="B64" s="39" t="s">
        <v>194</v>
      </c>
      <c r="C64" s="37" t="s">
        <v>195</v>
      </c>
      <c r="D64" s="39" t="s">
        <v>37</v>
      </c>
      <c r="E64" s="39" t="s">
        <v>196</v>
      </c>
      <c r="F64" s="162">
        <v>598</v>
      </c>
      <c r="G64" s="162">
        <v>253.5</v>
      </c>
      <c r="H64" s="163">
        <f t="shared" si="0"/>
        <v>920.92</v>
      </c>
      <c r="I64" s="164"/>
      <c r="J64" s="164"/>
    </row>
    <row r="65" spans="1:10" ht="42.2" customHeight="1">
      <c r="A65" s="39">
        <v>58</v>
      </c>
      <c r="B65" s="39" t="s">
        <v>197</v>
      </c>
      <c r="C65" s="37" t="s">
        <v>198</v>
      </c>
      <c r="D65" s="39" t="s">
        <v>37</v>
      </c>
      <c r="E65" s="39" t="s">
        <v>199</v>
      </c>
      <c r="F65" s="162">
        <v>546</v>
      </c>
      <c r="G65" s="162">
        <v>159.9</v>
      </c>
      <c r="H65" s="163">
        <f t="shared" si="0"/>
        <v>38094.42</v>
      </c>
      <c r="I65" s="164"/>
      <c r="J65" s="164"/>
    </row>
    <row r="66" spans="1:10" ht="39" customHeight="1">
      <c r="A66" s="39">
        <v>59</v>
      </c>
      <c r="B66" s="39" t="s">
        <v>200</v>
      </c>
      <c r="C66" s="37" t="s">
        <v>201</v>
      </c>
      <c r="D66" s="39" t="s">
        <v>37</v>
      </c>
      <c r="E66" s="39" t="s">
        <v>202</v>
      </c>
      <c r="F66" s="162">
        <v>143.94380000000001</v>
      </c>
      <c r="G66" s="162">
        <v>46.590179999999997</v>
      </c>
      <c r="H66" s="163">
        <f t="shared" si="0"/>
        <v>7508.1086079999995</v>
      </c>
      <c r="I66" s="164"/>
      <c r="J66" s="164"/>
    </row>
    <row r="67" spans="1:10" ht="33" customHeight="1">
      <c r="A67" s="39">
        <v>60</v>
      </c>
      <c r="B67" s="39" t="s">
        <v>203</v>
      </c>
      <c r="C67" s="37" t="s">
        <v>204</v>
      </c>
      <c r="D67" s="39" t="s">
        <v>37</v>
      </c>
      <c r="E67" s="39" t="s">
        <v>202</v>
      </c>
      <c r="F67" s="162">
        <v>817.90800000000002</v>
      </c>
      <c r="G67" s="162">
        <v>379.6</v>
      </c>
      <c r="H67" s="163">
        <f t="shared" si="0"/>
        <v>42662.081279999999</v>
      </c>
      <c r="I67" s="164"/>
      <c r="J67" s="164"/>
    </row>
    <row r="68" spans="1:10" ht="39.950000000000003" customHeight="1">
      <c r="A68" s="39">
        <v>61</v>
      </c>
      <c r="B68" s="39" t="s">
        <v>205</v>
      </c>
      <c r="C68" s="37" t="s">
        <v>206</v>
      </c>
      <c r="D68" s="39" t="s">
        <v>37</v>
      </c>
      <c r="E68" s="39" t="s">
        <v>207</v>
      </c>
      <c r="F68" s="162">
        <v>58.5</v>
      </c>
      <c r="G68" s="162">
        <v>12.74</v>
      </c>
      <c r="H68" s="163">
        <f t="shared" si="0"/>
        <v>13070.07</v>
      </c>
      <c r="I68" s="164"/>
      <c r="J68" s="164"/>
    </row>
    <row r="69" spans="1:10" ht="36.75" customHeight="1">
      <c r="A69" s="39">
        <v>62</v>
      </c>
      <c r="B69" s="39" t="s">
        <v>205</v>
      </c>
      <c r="C69" s="37" t="s">
        <v>208</v>
      </c>
      <c r="D69" s="39" t="s">
        <v>37</v>
      </c>
      <c r="E69" s="39" t="s">
        <v>209</v>
      </c>
      <c r="F69" s="162">
        <v>58.5</v>
      </c>
      <c r="G69" s="162">
        <v>12.74</v>
      </c>
      <c r="H69" s="163">
        <f t="shared" si="0"/>
        <v>7998.12</v>
      </c>
      <c r="I69" s="164"/>
      <c r="J69" s="164"/>
    </row>
    <row r="70" spans="1:10" ht="46.5" customHeight="1">
      <c r="A70" s="39">
        <v>63</v>
      </c>
      <c r="B70" s="39" t="s">
        <v>210</v>
      </c>
      <c r="C70" s="37" t="s">
        <v>211</v>
      </c>
      <c r="D70" s="39" t="s">
        <v>37</v>
      </c>
      <c r="E70" s="39" t="s">
        <v>209</v>
      </c>
      <c r="F70" s="162">
        <v>123.5</v>
      </c>
      <c r="G70" s="162">
        <v>84.5</v>
      </c>
      <c r="H70" s="163">
        <f t="shared" si="0"/>
        <v>16884.919999999998</v>
      </c>
      <c r="I70" s="164"/>
      <c r="J70" s="164"/>
    </row>
    <row r="71" spans="1:10" ht="57.95" customHeight="1">
      <c r="A71" s="39">
        <v>64</v>
      </c>
      <c r="B71" s="39" t="s">
        <v>97</v>
      </c>
      <c r="C71" s="37" t="s">
        <v>212</v>
      </c>
      <c r="D71" s="39" t="s">
        <v>37</v>
      </c>
      <c r="E71" s="39">
        <v>3.26</v>
      </c>
      <c r="F71" s="162">
        <v>598</v>
      </c>
      <c r="G71" s="162">
        <v>403</v>
      </c>
      <c r="H71" s="163">
        <f t="shared" ref="H71:H134" si="2">E71*F71</f>
        <v>1949.48</v>
      </c>
      <c r="I71" s="164"/>
      <c r="J71" s="164"/>
    </row>
    <row r="72" spans="1:10" ht="60.75" customHeight="1">
      <c r="A72" s="39">
        <v>65</v>
      </c>
      <c r="B72" s="39" t="s">
        <v>97</v>
      </c>
      <c r="C72" s="37" t="s">
        <v>213</v>
      </c>
      <c r="D72" s="39" t="s">
        <v>37</v>
      </c>
      <c r="E72" s="39">
        <f>1.53*2+2.59+3.52*2</f>
        <v>12.69</v>
      </c>
      <c r="F72" s="162">
        <v>598</v>
      </c>
      <c r="G72" s="162">
        <v>403</v>
      </c>
      <c r="H72" s="163">
        <f t="shared" si="2"/>
        <v>7588.62</v>
      </c>
      <c r="I72" s="164"/>
      <c r="J72" s="164"/>
    </row>
    <row r="73" spans="1:10" ht="64.5" customHeight="1">
      <c r="A73" s="39">
        <v>66</v>
      </c>
      <c r="B73" s="39" t="s">
        <v>97</v>
      </c>
      <c r="C73" s="37" t="s">
        <v>214</v>
      </c>
      <c r="D73" s="39" t="s">
        <v>37</v>
      </c>
      <c r="E73" s="39">
        <f>16.13*2</f>
        <v>32.26</v>
      </c>
      <c r="F73" s="162">
        <v>630.5</v>
      </c>
      <c r="G73" s="162">
        <v>468</v>
      </c>
      <c r="H73" s="163">
        <f t="shared" si="2"/>
        <v>20339.93</v>
      </c>
      <c r="I73" s="164"/>
      <c r="J73" s="164"/>
    </row>
    <row r="74" spans="1:10" ht="33" customHeight="1">
      <c r="A74" s="39">
        <v>67</v>
      </c>
      <c r="B74" s="39" t="s">
        <v>215</v>
      </c>
      <c r="C74" s="37" t="s">
        <v>216</v>
      </c>
      <c r="D74" s="39" t="s">
        <v>74</v>
      </c>
      <c r="E74" s="39" t="s">
        <v>217</v>
      </c>
      <c r="F74" s="162">
        <v>9750</v>
      </c>
      <c r="G74" s="162">
        <v>7930</v>
      </c>
      <c r="H74" s="163">
        <f t="shared" si="2"/>
        <v>2993.25</v>
      </c>
      <c r="I74" s="164"/>
      <c r="J74" s="164"/>
    </row>
    <row r="75" spans="1:10" ht="33" customHeight="1">
      <c r="A75" s="39">
        <v>68</v>
      </c>
      <c r="B75" s="39" t="s">
        <v>218</v>
      </c>
      <c r="C75" s="37" t="s">
        <v>219</v>
      </c>
      <c r="D75" s="39" t="s">
        <v>220</v>
      </c>
      <c r="E75" s="39" t="s">
        <v>221</v>
      </c>
      <c r="F75" s="162">
        <v>26</v>
      </c>
      <c r="G75" s="162">
        <v>4.55</v>
      </c>
      <c r="H75" s="163">
        <f t="shared" si="2"/>
        <v>5096</v>
      </c>
      <c r="I75" s="164"/>
      <c r="J75" s="164"/>
    </row>
    <row r="76" spans="1:10" ht="53.25" customHeight="1">
      <c r="A76" s="39">
        <v>69</v>
      </c>
      <c r="B76" s="39" t="s">
        <v>222</v>
      </c>
      <c r="C76" s="37" t="s">
        <v>223</v>
      </c>
      <c r="D76" s="39" t="s">
        <v>74</v>
      </c>
      <c r="E76" s="39" t="s">
        <v>224</v>
      </c>
      <c r="F76" s="162">
        <v>9360</v>
      </c>
      <c r="G76" s="162">
        <v>5944.5859200000004</v>
      </c>
      <c r="H76" s="163">
        <f t="shared" si="2"/>
        <v>16454.88</v>
      </c>
      <c r="I76" s="164"/>
      <c r="J76" s="164"/>
    </row>
    <row r="77" spans="1:10" ht="62.25" customHeight="1">
      <c r="A77" s="39">
        <v>70</v>
      </c>
      <c r="B77" s="39" t="s">
        <v>225</v>
      </c>
      <c r="C77" s="37" t="s">
        <v>226</v>
      </c>
      <c r="D77" s="39" t="s">
        <v>74</v>
      </c>
      <c r="E77" s="39" t="s">
        <v>227</v>
      </c>
      <c r="F77" s="162">
        <v>8060</v>
      </c>
      <c r="G77" s="162">
        <v>6500</v>
      </c>
      <c r="H77" s="163">
        <f t="shared" si="2"/>
        <v>6246.5</v>
      </c>
      <c r="I77" s="164"/>
      <c r="J77" s="164"/>
    </row>
    <row r="78" spans="1:10" ht="42.2" customHeight="1">
      <c r="A78" s="39">
        <v>71</v>
      </c>
      <c r="B78" s="39" t="s">
        <v>72</v>
      </c>
      <c r="C78" s="37" t="s">
        <v>228</v>
      </c>
      <c r="D78" s="39" t="s">
        <v>74</v>
      </c>
      <c r="E78" s="39" t="s">
        <v>229</v>
      </c>
      <c r="F78" s="162">
        <v>8450</v>
      </c>
      <c r="G78" s="162">
        <v>5850</v>
      </c>
      <c r="H78" s="163">
        <f t="shared" si="2"/>
        <v>7326.15</v>
      </c>
      <c r="I78" s="164"/>
      <c r="J78" s="164"/>
    </row>
    <row r="79" spans="1:10" ht="42.2" customHeight="1">
      <c r="A79" s="39">
        <v>72</v>
      </c>
      <c r="B79" s="39" t="s">
        <v>72</v>
      </c>
      <c r="C79" s="37" t="s">
        <v>230</v>
      </c>
      <c r="D79" s="39" t="s">
        <v>74</v>
      </c>
      <c r="E79" s="39" t="s">
        <v>231</v>
      </c>
      <c r="F79" s="162">
        <v>8450</v>
      </c>
      <c r="G79" s="162">
        <v>5850</v>
      </c>
      <c r="H79" s="163">
        <f t="shared" si="2"/>
        <v>1867.45</v>
      </c>
      <c r="I79" s="164"/>
      <c r="J79" s="164"/>
    </row>
    <row r="80" spans="1:10" ht="42.2" customHeight="1">
      <c r="A80" s="39">
        <v>73</v>
      </c>
      <c r="B80" s="39" t="s">
        <v>72</v>
      </c>
      <c r="C80" s="37" t="s">
        <v>232</v>
      </c>
      <c r="D80" s="39" t="s">
        <v>74</v>
      </c>
      <c r="E80" s="39" t="s">
        <v>233</v>
      </c>
      <c r="F80" s="162">
        <v>8840</v>
      </c>
      <c r="G80" s="162">
        <v>6240</v>
      </c>
      <c r="H80" s="163">
        <f t="shared" si="2"/>
        <v>12862.2</v>
      </c>
      <c r="I80" s="164"/>
      <c r="J80" s="164"/>
    </row>
    <row r="81" spans="1:10" ht="71.45" customHeight="1">
      <c r="A81" s="39">
        <v>74</v>
      </c>
      <c r="B81" s="39" t="s">
        <v>150</v>
      </c>
      <c r="C81" s="37" t="s">
        <v>234</v>
      </c>
      <c r="D81" s="39" t="s">
        <v>152</v>
      </c>
      <c r="E81" s="39" t="s">
        <v>25</v>
      </c>
      <c r="F81" s="162">
        <v>2269.5529999999999</v>
      </c>
      <c r="G81" s="162">
        <v>554.19000000000005</v>
      </c>
      <c r="H81" s="163">
        <f t="shared" si="2"/>
        <v>2269.5529999999999</v>
      </c>
      <c r="I81" s="164"/>
      <c r="J81" s="164"/>
    </row>
    <row r="82" spans="1:10" ht="60.75" customHeight="1">
      <c r="A82" s="39">
        <v>75</v>
      </c>
      <c r="B82" s="39" t="s">
        <v>235</v>
      </c>
      <c r="C82" s="37" t="s">
        <v>236</v>
      </c>
      <c r="D82" s="39" t="s">
        <v>237</v>
      </c>
      <c r="E82" s="39" t="s">
        <v>25</v>
      </c>
      <c r="F82" s="162">
        <v>4927</v>
      </c>
      <c r="G82" s="162">
        <v>4160</v>
      </c>
      <c r="H82" s="163">
        <f t="shared" si="2"/>
        <v>4927</v>
      </c>
      <c r="I82" s="164"/>
      <c r="J82" s="164"/>
    </row>
    <row r="83" spans="1:10" ht="38.25" customHeight="1">
      <c r="A83" s="39">
        <v>76</v>
      </c>
      <c r="B83" s="39" t="s">
        <v>100</v>
      </c>
      <c r="C83" s="37" t="s">
        <v>101</v>
      </c>
      <c r="D83" s="39" t="s">
        <v>37</v>
      </c>
      <c r="E83" s="39" t="s">
        <v>238</v>
      </c>
      <c r="F83" s="162">
        <v>32.5</v>
      </c>
      <c r="G83" s="162">
        <v>7.28728</v>
      </c>
      <c r="H83" s="163">
        <f t="shared" si="2"/>
        <v>9631.375</v>
      </c>
      <c r="I83" s="164"/>
      <c r="J83" s="164"/>
    </row>
    <row r="84" spans="1:10" ht="22.7" customHeight="1">
      <c r="A84" s="39"/>
      <c r="B84" s="188" t="s">
        <v>239</v>
      </c>
      <c r="C84" s="189"/>
      <c r="D84" s="39"/>
      <c r="E84" s="39"/>
      <c r="F84" s="162">
        <v>0</v>
      </c>
      <c r="G84" s="162">
        <v>0</v>
      </c>
      <c r="H84" s="163">
        <f t="shared" si="2"/>
        <v>0</v>
      </c>
      <c r="I84" s="39"/>
      <c r="J84" s="164"/>
    </row>
    <row r="85" spans="1:10" ht="61.5" customHeight="1">
      <c r="A85" s="39">
        <v>77</v>
      </c>
      <c r="B85" s="39" t="s">
        <v>26</v>
      </c>
      <c r="C85" s="37" t="s">
        <v>240</v>
      </c>
      <c r="D85" s="39" t="s">
        <v>28</v>
      </c>
      <c r="E85" s="39" t="s">
        <v>241</v>
      </c>
      <c r="F85" s="162">
        <v>26</v>
      </c>
      <c r="G85" s="162">
        <v>0</v>
      </c>
      <c r="H85" s="163">
        <f t="shared" si="2"/>
        <v>1246.18</v>
      </c>
      <c r="I85" s="164"/>
      <c r="J85" s="164"/>
    </row>
    <row r="86" spans="1:10" ht="75.2" customHeight="1">
      <c r="A86" s="39">
        <v>78</v>
      </c>
      <c r="B86" s="39" t="s">
        <v>31</v>
      </c>
      <c r="C86" s="37" t="s">
        <v>158</v>
      </c>
      <c r="D86" s="39" t="s">
        <v>28</v>
      </c>
      <c r="E86" s="39" t="s">
        <v>242</v>
      </c>
      <c r="F86" s="162">
        <v>36.4</v>
      </c>
      <c r="G86" s="162">
        <v>0</v>
      </c>
      <c r="H86" s="163">
        <f t="shared" si="2"/>
        <v>1157.1559999999999</v>
      </c>
      <c r="I86" s="164"/>
      <c r="J86" s="164"/>
    </row>
    <row r="87" spans="1:10" ht="27.75" customHeight="1">
      <c r="A87" s="39">
        <v>79</v>
      </c>
      <c r="B87" s="39" t="s">
        <v>35</v>
      </c>
      <c r="C87" s="37" t="s">
        <v>36</v>
      </c>
      <c r="D87" s="39" t="s">
        <v>37</v>
      </c>
      <c r="E87" s="39" t="s">
        <v>243</v>
      </c>
      <c r="F87" s="162">
        <v>16.899999999999999</v>
      </c>
      <c r="G87" s="162">
        <v>0</v>
      </c>
      <c r="H87" s="163">
        <f t="shared" si="2"/>
        <v>336.31</v>
      </c>
      <c r="I87" s="164"/>
      <c r="J87" s="164"/>
    </row>
    <row r="88" spans="1:10" ht="31.5" customHeight="1">
      <c r="A88" s="39">
        <v>80</v>
      </c>
      <c r="B88" s="39" t="s">
        <v>40</v>
      </c>
      <c r="C88" s="37" t="s">
        <v>161</v>
      </c>
      <c r="D88" s="39" t="s">
        <v>28</v>
      </c>
      <c r="E88" s="39" t="s">
        <v>244</v>
      </c>
      <c r="F88" s="162">
        <v>403</v>
      </c>
      <c r="G88" s="162">
        <v>201.292</v>
      </c>
      <c r="H88" s="163">
        <f t="shared" si="2"/>
        <v>1204.97</v>
      </c>
      <c r="I88" s="164"/>
      <c r="J88" s="164"/>
    </row>
    <row r="89" spans="1:10" ht="62.25" customHeight="1">
      <c r="A89" s="39">
        <v>81</v>
      </c>
      <c r="B89" s="39" t="s">
        <v>44</v>
      </c>
      <c r="C89" s="37" t="s">
        <v>163</v>
      </c>
      <c r="D89" s="39" t="s">
        <v>28</v>
      </c>
      <c r="E89" s="39" t="s">
        <v>245</v>
      </c>
      <c r="F89" s="162">
        <v>858</v>
      </c>
      <c r="G89" s="162">
        <v>685.1</v>
      </c>
      <c r="H89" s="163">
        <f t="shared" si="2"/>
        <v>1707.42</v>
      </c>
      <c r="I89" s="164"/>
      <c r="J89" s="164"/>
    </row>
    <row r="90" spans="1:10" ht="51.75" customHeight="1">
      <c r="A90" s="39">
        <v>82</v>
      </c>
      <c r="B90" s="39" t="s">
        <v>48</v>
      </c>
      <c r="C90" s="37" t="s">
        <v>165</v>
      </c>
      <c r="D90" s="39" t="s">
        <v>28</v>
      </c>
      <c r="E90" s="39" t="s">
        <v>246</v>
      </c>
      <c r="F90" s="162">
        <v>860.6</v>
      </c>
      <c r="G90" s="162">
        <v>391.3</v>
      </c>
      <c r="H90" s="163">
        <f t="shared" si="2"/>
        <v>7624.9160000000002</v>
      </c>
      <c r="I90" s="164"/>
      <c r="J90" s="164"/>
    </row>
    <row r="91" spans="1:10" ht="62.25" customHeight="1">
      <c r="A91" s="39">
        <v>83</v>
      </c>
      <c r="B91" s="39" t="s">
        <v>56</v>
      </c>
      <c r="C91" s="37" t="s">
        <v>167</v>
      </c>
      <c r="D91" s="39" t="s">
        <v>28</v>
      </c>
      <c r="E91" s="39" t="s">
        <v>247</v>
      </c>
      <c r="F91" s="162">
        <v>938.6</v>
      </c>
      <c r="G91" s="162">
        <v>700.7</v>
      </c>
      <c r="H91" s="163">
        <f t="shared" si="2"/>
        <v>1417.2860000000001</v>
      </c>
      <c r="I91" s="164"/>
      <c r="J91" s="164"/>
    </row>
    <row r="92" spans="1:10" ht="48" customHeight="1">
      <c r="A92" s="39">
        <v>84</v>
      </c>
      <c r="B92" s="39" t="s">
        <v>52</v>
      </c>
      <c r="C92" s="37" t="s">
        <v>169</v>
      </c>
      <c r="D92" s="39" t="s">
        <v>28</v>
      </c>
      <c r="E92" s="39" t="s">
        <v>248</v>
      </c>
      <c r="F92" s="162">
        <v>860.6</v>
      </c>
      <c r="G92" s="162">
        <v>391.3</v>
      </c>
      <c r="H92" s="163">
        <f t="shared" si="2"/>
        <v>6876.1940000000004</v>
      </c>
      <c r="I92" s="164"/>
      <c r="J92" s="164"/>
    </row>
    <row r="93" spans="1:10" ht="69" customHeight="1">
      <c r="A93" s="39">
        <v>85</v>
      </c>
      <c r="B93" s="39" t="s">
        <v>60</v>
      </c>
      <c r="C93" s="37" t="s">
        <v>171</v>
      </c>
      <c r="D93" s="39" t="s">
        <v>28</v>
      </c>
      <c r="E93" s="39" t="s">
        <v>249</v>
      </c>
      <c r="F93" s="162">
        <v>938.6</v>
      </c>
      <c r="G93" s="162">
        <v>700.7</v>
      </c>
      <c r="H93" s="163">
        <f t="shared" si="2"/>
        <v>2158.7800000000002</v>
      </c>
      <c r="I93" s="164"/>
      <c r="J93" s="164"/>
    </row>
    <row r="94" spans="1:10" ht="66" customHeight="1">
      <c r="A94" s="39">
        <v>86</v>
      </c>
      <c r="B94" s="39" t="s">
        <v>173</v>
      </c>
      <c r="C94" s="37" t="s">
        <v>174</v>
      </c>
      <c r="D94" s="39" t="s">
        <v>28</v>
      </c>
      <c r="E94" s="39" t="s">
        <v>250</v>
      </c>
      <c r="F94" s="162">
        <v>938.6</v>
      </c>
      <c r="G94" s="162">
        <v>700.7</v>
      </c>
      <c r="H94" s="163">
        <f t="shared" si="2"/>
        <v>891.67</v>
      </c>
      <c r="I94" s="164"/>
      <c r="J94" s="164"/>
    </row>
    <row r="95" spans="1:10" ht="61.5" customHeight="1">
      <c r="A95" s="39">
        <v>87</v>
      </c>
      <c r="B95" s="39" t="s">
        <v>68</v>
      </c>
      <c r="C95" s="37" t="s">
        <v>176</v>
      </c>
      <c r="D95" s="39" t="s">
        <v>28</v>
      </c>
      <c r="E95" s="39" t="s">
        <v>251</v>
      </c>
      <c r="F95" s="162">
        <v>964.6</v>
      </c>
      <c r="G95" s="162">
        <v>700.7</v>
      </c>
      <c r="H95" s="163">
        <f t="shared" si="2"/>
        <v>2710.5259999999998</v>
      </c>
      <c r="I95" s="164"/>
      <c r="J95" s="164"/>
    </row>
    <row r="96" spans="1:10" ht="42.2" customHeight="1">
      <c r="A96" s="39">
        <v>88</v>
      </c>
      <c r="B96" s="39" t="s">
        <v>178</v>
      </c>
      <c r="C96" s="37" t="s">
        <v>179</v>
      </c>
      <c r="D96" s="39" t="s">
        <v>37</v>
      </c>
      <c r="E96" s="39" t="s">
        <v>252</v>
      </c>
      <c r="F96" s="162">
        <f t="shared" ref="F96:F100" si="3">(G96+182)*1.3</f>
        <v>414.05</v>
      </c>
      <c r="G96" s="162">
        <v>136.5</v>
      </c>
      <c r="H96" s="163">
        <f t="shared" si="2"/>
        <v>25650.397499999999</v>
      </c>
      <c r="I96" s="164"/>
      <c r="J96" s="164"/>
    </row>
    <row r="97" spans="1:10" ht="42.2" customHeight="1">
      <c r="A97" s="39">
        <v>89</v>
      </c>
      <c r="B97" s="39" t="s">
        <v>181</v>
      </c>
      <c r="C97" s="37" t="s">
        <v>182</v>
      </c>
      <c r="D97" s="39" t="s">
        <v>37</v>
      </c>
      <c r="E97" s="39" t="s">
        <v>253</v>
      </c>
      <c r="F97" s="162">
        <f t="shared" si="3"/>
        <v>414.05</v>
      </c>
      <c r="G97" s="162">
        <v>136.5</v>
      </c>
      <c r="H97" s="163">
        <f t="shared" si="2"/>
        <v>351.9425</v>
      </c>
      <c r="I97" s="164"/>
      <c r="J97" s="164"/>
    </row>
    <row r="98" spans="1:10" ht="42.2" customHeight="1">
      <c r="A98" s="39">
        <v>90</v>
      </c>
      <c r="B98" s="39" t="s">
        <v>184</v>
      </c>
      <c r="C98" s="37" t="s">
        <v>254</v>
      </c>
      <c r="D98" s="39" t="s">
        <v>186</v>
      </c>
      <c r="E98" s="39" t="s">
        <v>255</v>
      </c>
      <c r="F98" s="162">
        <v>299</v>
      </c>
      <c r="G98" s="162">
        <v>261.17</v>
      </c>
      <c r="H98" s="163">
        <f t="shared" si="2"/>
        <v>932.88</v>
      </c>
      <c r="I98" s="164"/>
      <c r="J98" s="164"/>
    </row>
    <row r="99" spans="1:10" ht="40.5" customHeight="1">
      <c r="A99" s="39">
        <v>91</v>
      </c>
      <c r="B99" s="39" t="s">
        <v>256</v>
      </c>
      <c r="C99" s="37" t="s">
        <v>254</v>
      </c>
      <c r="D99" s="39" t="s">
        <v>37</v>
      </c>
      <c r="E99" s="39" t="s">
        <v>257</v>
      </c>
      <c r="F99" s="162">
        <f>(G99+30)*1.3</f>
        <v>174.2</v>
      </c>
      <c r="G99" s="162">
        <v>104</v>
      </c>
      <c r="H99" s="163">
        <f t="shared" si="2"/>
        <v>13.936</v>
      </c>
      <c r="I99" s="164"/>
      <c r="J99" s="164"/>
    </row>
    <row r="100" spans="1:10" ht="50.25" customHeight="1">
      <c r="A100" s="39">
        <v>92</v>
      </c>
      <c r="B100" s="39" t="s">
        <v>258</v>
      </c>
      <c r="C100" s="37" t="s">
        <v>259</v>
      </c>
      <c r="D100" s="39" t="s">
        <v>37</v>
      </c>
      <c r="E100" s="39" t="s">
        <v>260</v>
      </c>
      <c r="F100" s="162">
        <f t="shared" si="3"/>
        <v>397.15</v>
      </c>
      <c r="G100" s="162">
        <v>123.5</v>
      </c>
      <c r="H100" s="163">
        <f t="shared" si="2"/>
        <v>643.38300000000004</v>
      </c>
      <c r="I100" s="164"/>
      <c r="J100" s="164"/>
    </row>
    <row r="101" spans="1:10" ht="42.2" customHeight="1">
      <c r="A101" s="39">
        <v>93</v>
      </c>
      <c r="B101" s="39" t="s">
        <v>194</v>
      </c>
      <c r="C101" s="37" t="s">
        <v>195</v>
      </c>
      <c r="D101" s="39" t="s">
        <v>37</v>
      </c>
      <c r="E101" s="39" t="s">
        <v>261</v>
      </c>
      <c r="F101" s="162">
        <v>598</v>
      </c>
      <c r="G101" s="162">
        <v>253.5</v>
      </c>
      <c r="H101" s="163">
        <f t="shared" si="2"/>
        <v>9065.68</v>
      </c>
      <c r="I101" s="164"/>
      <c r="J101" s="164"/>
    </row>
    <row r="102" spans="1:10" ht="48" customHeight="1">
      <c r="A102" s="39">
        <v>94</v>
      </c>
      <c r="B102" s="39" t="s">
        <v>197</v>
      </c>
      <c r="C102" s="37" t="s">
        <v>198</v>
      </c>
      <c r="D102" s="39" t="s">
        <v>37</v>
      </c>
      <c r="E102" s="39" t="s">
        <v>262</v>
      </c>
      <c r="F102" s="162">
        <v>546</v>
      </c>
      <c r="G102" s="162">
        <v>159.9</v>
      </c>
      <c r="H102" s="163">
        <f t="shared" si="2"/>
        <v>16390.919999999998</v>
      </c>
      <c r="I102" s="164"/>
      <c r="J102" s="164"/>
    </row>
    <row r="103" spans="1:10" ht="42" customHeight="1">
      <c r="A103" s="39">
        <v>95</v>
      </c>
      <c r="B103" s="39" t="s">
        <v>263</v>
      </c>
      <c r="C103" s="37" t="s">
        <v>201</v>
      </c>
      <c r="D103" s="39" t="s">
        <v>37</v>
      </c>
      <c r="E103" s="39" t="s">
        <v>264</v>
      </c>
      <c r="F103" s="162">
        <v>143.94380000000001</v>
      </c>
      <c r="G103" s="162">
        <v>46.590179999999997</v>
      </c>
      <c r="H103" s="163">
        <f t="shared" si="2"/>
        <v>7397.271882</v>
      </c>
      <c r="I103" s="164"/>
      <c r="J103" s="164"/>
    </row>
    <row r="104" spans="1:10" ht="42" customHeight="1">
      <c r="A104" s="39">
        <v>96</v>
      </c>
      <c r="B104" s="39" t="s">
        <v>203</v>
      </c>
      <c r="C104" s="37" t="s">
        <v>204</v>
      </c>
      <c r="D104" s="39" t="s">
        <v>37</v>
      </c>
      <c r="E104" s="39" t="s">
        <v>265</v>
      </c>
      <c r="F104" s="162">
        <v>817.90800000000002</v>
      </c>
      <c r="G104" s="162">
        <v>379.6</v>
      </c>
      <c r="H104" s="163">
        <f t="shared" si="2"/>
        <v>43111.930679999998</v>
      </c>
      <c r="I104" s="164"/>
      <c r="J104" s="164"/>
    </row>
    <row r="105" spans="1:10" ht="44.1" customHeight="1">
      <c r="A105" s="39">
        <v>97</v>
      </c>
      <c r="B105" s="39" t="s">
        <v>205</v>
      </c>
      <c r="C105" s="37" t="s">
        <v>206</v>
      </c>
      <c r="D105" s="39" t="s">
        <v>37</v>
      </c>
      <c r="E105" s="39" t="s">
        <v>266</v>
      </c>
      <c r="F105" s="162">
        <v>58.5</v>
      </c>
      <c r="G105" s="162">
        <v>12.74</v>
      </c>
      <c r="H105" s="163">
        <f t="shared" si="2"/>
        <v>4266.4049999999997</v>
      </c>
      <c r="I105" s="164"/>
      <c r="J105" s="164"/>
    </row>
    <row r="106" spans="1:10" ht="39.950000000000003" customHeight="1">
      <c r="A106" s="39">
        <v>98</v>
      </c>
      <c r="B106" s="39" t="s">
        <v>205</v>
      </c>
      <c r="C106" s="37" t="s">
        <v>208</v>
      </c>
      <c r="D106" s="39" t="s">
        <v>37</v>
      </c>
      <c r="E106" s="39" t="s">
        <v>267</v>
      </c>
      <c r="F106" s="162">
        <v>58.5</v>
      </c>
      <c r="G106" s="162">
        <v>12.74</v>
      </c>
      <c r="H106" s="163">
        <f t="shared" si="2"/>
        <v>1719.9</v>
      </c>
      <c r="I106" s="164"/>
      <c r="J106" s="164"/>
    </row>
    <row r="107" spans="1:10" ht="44.1" customHeight="1">
      <c r="A107" s="39">
        <v>99</v>
      </c>
      <c r="B107" s="39" t="s">
        <v>210</v>
      </c>
      <c r="C107" s="37" t="s">
        <v>211</v>
      </c>
      <c r="D107" s="39" t="s">
        <v>37</v>
      </c>
      <c r="E107" s="39" t="s">
        <v>268</v>
      </c>
      <c r="F107" s="162">
        <v>123.5</v>
      </c>
      <c r="G107" s="162">
        <v>84.5</v>
      </c>
      <c r="H107" s="163">
        <f t="shared" si="2"/>
        <v>1649.96</v>
      </c>
      <c r="I107" s="164"/>
      <c r="J107" s="164"/>
    </row>
    <row r="108" spans="1:10" ht="60.95" customHeight="1">
      <c r="A108" s="39">
        <v>100</v>
      </c>
      <c r="B108" s="39" t="s">
        <v>97</v>
      </c>
      <c r="C108" s="37" t="s">
        <v>212</v>
      </c>
      <c r="D108" s="39" t="s">
        <v>37</v>
      </c>
      <c r="E108" s="39">
        <v>3.26</v>
      </c>
      <c r="F108" s="162">
        <v>598</v>
      </c>
      <c r="G108" s="162">
        <v>403</v>
      </c>
      <c r="H108" s="163">
        <f t="shared" si="2"/>
        <v>1949.48</v>
      </c>
      <c r="I108" s="164"/>
      <c r="J108" s="164"/>
    </row>
    <row r="109" spans="1:10" ht="60" customHeight="1">
      <c r="A109" s="39">
        <v>101</v>
      </c>
      <c r="B109" s="39" t="s">
        <v>269</v>
      </c>
      <c r="C109" s="37" t="s">
        <v>270</v>
      </c>
      <c r="D109" s="39" t="s">
        <v>74</v>
      </c>
      <c r="E109" s="39" t="s">
        <v>271</v>
      </c>
      <c r="F109" s="162">
        <v>14524.51</v>
      </c>
      <c r="G109" s="162">
        <v>6579.2927200000004</v>
      </c>
      <c r="H109" s="163">
        <f t="shared" si="2"/>
        <v>145.24510000000001</v>
      </c>
      <c r="I109" s="164"/>
      <c r="J109" s="164"/>
    </row>
    <row r="110" spans="1:10" s="157" customFormat="1" ht="66.2" customHeight="1">
      <c r="A110" s="165">
        <v>102</v>
      </c>
      <c r="B110" s="165" t="s">
        <v>97</v>
      </c>
      <c r="C110" s="38" t="s">
        <v>213</v>
      </c>
      <c r="D110" s="165" t="s">
        <v>37</v>
      </c>
      <c r="E110" s="165">
        <v>2.59</v>
      </c>
      <c r="F110" s="162">
        <v>598</v>
      </c>
      <c r="G110" s="162">
        <v>403</v>
      </c>
      <c r="H110" s="166">
        <f t="shared" si="2"/>
        <v>1548.82</v>
      </c>
      <c r="I110" s="167"/>
      <c r="J110" s="167"/>
    </row>
    <row r="111" spans="1:10" ht="60.75" customHeight="1">
      <c r="A111" s="39">
        <v>103</v>
      </c>
      <c r="B111" s="39" t="s">
        <v>272</v>
      </c>
      <c r="C111" s="37" t="s">
        <v>273</v>
      </c>
      <c r="D111" s="39" t="s">
        <v>74</v>
      </c>
      <c r="E111" s="39" t="s">
        <v>274</v>
      </c>
      <c r="F111" s="162">
        <v>9750</v>
      </c>
      <c r="G111" s="162">
        <v>6579.2927200000004</v>
      </c>
      <c r="H111" s="163">
        <f t="shared" si="2"/>
        <v>3207.75</v>
      </c>
      <c r="I111" s="164"/>
      <c r="J111" s="164"/>
    </row>
    <row r="112" spans="1:10" ht="51" customHeight="1">
      <c r="A112" s="39">
        <v>104</v>
      </c>
      <c r="B112" s="39" t="s">
        <v>275</v>
      </c>
      <c r="C112" s="37" t="s">
        <v>276</v>
      </c>
      <c r="D112" s="39" t="s">
        <v>74</v>
      </c>
      <c r="E112" s="39" t="s">
        <v>277</v>
      </c>
      <c r="F112" s="162">
        <v>9750</v>
      </c>
      <c r="G112" s="162">
        <v>6579.2927200000004</v>
      </c>
      <c r="H112" s="163">
        <f t="shared" si="2"/>
        <v>1189.5</v>
      </c>
      <c r="I112" s="164"/>
      <c r="J112" s="164"/>
    </row>
    <row r="113" spans="1:10" ht="42.2" customHeight="1">
      <c r="A113" s="39">
        <v>105</v>
      </c>
      <c r="B113" s="39" t="s">
        <v>215</v>
      </c>
      <c r="C113" s="37" t="s">
        <v>216</v>
      </c>
      <c r="D113" s="39" t="s">
        <v>74</v>
      </c>
      <c r="E113" s="39" t="s">
        <v>278</v>
      </c>
      <c r="F113" s="162">
        <v>9750</v>
      </c>
      <c r="G113" s="162">
        <v>7930</v>
      </c>
      <c r="H113" s="163">
        <f t="shared" si="2"/>
        <v>3003</v>
      </c>
      <c r="I113" s="164"/>
      <c r="J113" s="164"/>
    </row>
    <row r="114" spans="1:10" ht="34.5" customHeight="1">
      <c r="A114" s="39">
        <v>106</v>
      </c>
      <c r="B114" s="39" t="s">
        <v>218</v>
      </c>
      <c r="C114" s="37" t="s">
        <v>219</v>
      </c>
      <c r="D114" s="39" t="s">
        <v>220</v>
      </c>
      <c r="E114" s="39" t="s">
        <v>279</v>
      </c>
      <c r="F114" s="162">
        <v>26.454999999999998</v>
      </c>
      <c r="G114" s="162">
        <v>11.05</v>
      </c>
      <c r="H114" s="163">
        <f t="shared" si="2"/>
        <v>952.38</v>
      </c>
      <c r="I114" s="164"/>
      <c r="J114" s="164"/>
    </row>
    <row r="115" spans="1:10" ht="51.75" customHeight="1">
      <c r="A115" s="39">
        <v>107</v>
      </c>
      <c r="B115" s="39" t="s">
        <v>222</v>
      </c>
      <c r="C115" s="37" t="s">
        <v>223</v>
      </c>
      <c r="D115" s="39" t="s">
        <v>74</v>
      </c>
      <c r="E115" s="39" t="s">
        <v>280</v>
      </c>
      <c r="F115" s="162">
        <v>8450</v>
      </c>
      <c r="G115" s="162">
        <v>5944.5859200000004</v>
      </c>
      <c r="H115" s="163">
        <f t="shared" si="2"/>
        <v>7148.7</v>
      </c>
      <c r="I115" s="164"/>
      <c r="J115" s="164"/>
    </row>
    <row r="116" spans="1:10" ht="73.5" customHeight="1">
      <c r="A116" s="39">
        <v>108</v>
      </c>
      <c r="B116" s="39" t="s">
        <v>225</v>
      </c>
      <c r="C116" s="37" t="s">
        <v>281</v>
      </c>
      <c r="D116" s="39" t="s">
        <v>74</v>
      </c>
      <c r="E116" s="39" t="s">
        <v>282</v>
      </c>
      <c r="F116" s="162">
        <v>8060</v>
      </c>
      <c r="G116" s="162">
        <v>6500</v>
      </c>
      <c r="H116" s="163">
        <f t="shared" si="2"/>
        <v>7745.66</v>
      </c>
      <c r="I116" s="164"/>
      <c r="J116" s="164"/>
    </row>
    <row r="117" spans="1:10" ht="42.2" customHeight="1">
      <c r="A117" s="39">
        <v>109</v>
      </c>
      <c r="B117" s="39" t="s">
        <v>72</v>
      </c>
      <c r="C117" s="37" t="s">
        <v>228</v>
      </c>
      <c r="D117" s="39" t="s">
        <v>74</v>
      </c>
      <c r="E117" s="39" t="s">
        <v>283</v>
      </c>
      <c r="F117" s="162">
        <v>8450</v>
      </c>
      <c r="G117" s="162">
        <v>5850</v>
      </c>
      <c r="H117" s="163">
        <f t="shared" si="2"/>
        <v>1639.3</v>
      </c>
      <c r="I117" s="164"/>
      <c r="J117" s="164"/>
    </row>
    <row r="118" spans="1:10" ht="42.2" customHeight="1">
      <c r="A118" s="39">
        <v>110</v>
      </c>
      <c r="B118" s="39" t="s">
        <v>72</v>
      </c>
      <c r="C118" s="37" t="s">
        <v>232</v>
      </c>
      <c r="D118" s="39" t="s">
        <v>74</v>
      </c>
      <c r="E118" s="39" t="s">
        <v>284</v>
      </c>
      <c r="F118" s="162">
        <v>8840</v>
      </c>
      <c r="G118" s="162">
        <v>6240</v>
      </c>
      <c r="H118" s="163">
        <f t="shared" si="2"/>
        <v>3359.2</v>
      </c>
      <c r="I118" s="164"/>
      <c r="J118" s="164"/>
    </row>
    <row r="119" spans="1:10" ht="66.2" customHeight="1">
      <c r="A119" s="39">
        <v>111</v>
      </c>
      <c r="B119" s="39" t="s">
        <v>150</v>
      </c>
      <c r="C119" s="37" t="s">
        <v>234</v>
      </c>
      <c r="D119" s="39" t="s">
        <v>152</v>
      </c>
      <c r="E119" s="39" t="s">
        <v>25</v>
      </c>
      <c r="F119" s="162">
        <v>2269.5673000000002</v>
      </c>
      <c r="G119" s="162">
        <v>554.19000000000005</v>
      </c>
      <c r="H119" s="163">
        <f t="shared" si="2"/>
        <v>2269.5673000000002</v>
      </c>
      <c r="I119" s="164"/>
      <c r="J119" s="164"/>
    </row>
    <row r="120" spans="1:10" ht="56.25" customHeight="1">
      <c r="A120" s="39">
        <v>112</v>
      </c>
      <c r="B120" s="39" t="s">
        <v>235</v>
      </c>
      <c r="C120" s="37" t="s">
        <v>236</v>
      </c>
      <c r="D120" s="39" t="s">
        <v>237</v>
      </c>
      <c r="E120" s="39" t="s">
        <v>25</v>
      </c>
      <c r="F120" s="162">
        <v>4927</v>
      </c>
      <c r="G120" s="162">
        <v>4160</v>
      </c>
      <c r="H120" s="163">
        <f t="shared" si="2"/>
        <v>4927</v>
      </c>
      <c r="I120" s="164"/>
      <c r="J120" s="164"/>
    </row>
    <row r="121" spans="1:10" ht="38.25" customHeight="1">
      <c r="A121" s="39">
        <v>113</v>
      </c>
      <c r="B121" s="39" t="s">
        <v>100</v>
      </c>
      <c r="C121" s="37" t="s">
        <v>101</v>
      </c>
      <c r="D121" s="39" t="s">
        <v>37</v>
      </c>
      <c r="E121" s="39" t="s">
        <v>285</v>
      </c>
      <c r="F121" s="162">
        <v>32.5</v>
      </c>
      <c r="G121" s="162">
        <v>7.28728</v>
      </c>
      <c r="H121" s="163">
        <f t="shared" si="2"/>
        <v>2723.5</v>
      </c>
      <c r="I121" s="164"/>
      <c r="J121" s="164"/>
    </row>
    <row r="122" spans="1:10" ht="22.7" customHeight="1">
      <c r="A122" s="39"/>
      <c r="B122" s="188" t="s">
        <v>286</v>
      </c>
      <c r="C122" s="189"/>
      <c r="D122" s="39"/>
      <c r="E122" s="39"/>
      <c r="F122" s="162">
        <v>0</v>
      </c>
      <c r="G122" s="162">
        <v>0</v>
      </c>
      <c r="H122" s="163">
        <f t="shared" si="2"/>
        <v>0</v>
      </c>
      <c r="I122" s="39"/>
      <c r="J122" s="164"/>
    </row>
    <row r="123" spans="1:10" ht="60" customHeight="1">
      <c r="A123" s="39">
        <v>114</v>
      </c>
      <c r="B123" s="39" t="s">
        <v>26</v>
      </c>
      <c r="C123" s="37" t="s">
        <v>156</v>
      </c>
      <c r="D123" s="39" t="s">
        <v>28</v>
      </c>
      <c r="E123" s="39" t="s">
        <v>287</v>
      </c>
      <c r="F123" s="162">
        <v>26</v>
      </c>
      <c r="G123" s="162">
        <v>0</v>
      </c>
      <c r="H123" s="163">
        <f t="shared" si="2"/>
        <v>398.32</v>
      </c>
      <c r="I123" s="164"/>
      <c r="J123" s="164"/>
    </row>
    <row r="124" spans="1:10" ht="75.2" customHeight="1">
      <c r="A124" s="39">
        <v>115</v>
      </c>
      <c r="B124" s="39" t="s">
        <v>31</v>
      </c>
      <c r="C124" s="37" t="s">
        <v>32</v>
      </c>
      <c r="D124" s="39" t="s">
        <v>28</v>
      </c>
      <c r="E124" s="39" t="s">
        <v>288</v>
      </c>
      <c r="F124" s="162">
        <v>36.4</v>
      </c>
      <c r="G124" s="162">
        <v>0</v>
      </c>
      <c r="H124" s="163">
        <f t="shared" si="2"/>
        <v>407.31599999999997</v>
      </c>
      <c r="I124" s="164"/>
      <c r="J124" s="164"/>
    </row>
    <row r="125" spans="1:10" ht="29.25" customHeight="1">
      <c r="A125" s="39">
        <v>116</v>
      </c>
      <c r="B125" s="39" t="s">
        <v>35</v>
      </c>
      <c r="C125" s="37" t="s">
        <v>36</v>
      </c>
      <c r="D125" s="39" t="s">
        <v>37</v>
      </c>
      <c r="E125" s="39" t="s">
        <v>289</v>
      </c>
      <c r="F125" s="162">
        <v>16.899999999999999</v>
      </c>
      <c r="G125" s="162">
        <v>0</v>
      </c>
      <c r="H125" s="163">
        <f t="shared" si="2"/>
        <v>117.286</v>
      </c>
      <c r="I125" s="164"/>
      <c r="J125" s="164"/>
    </row>
    <row r="126" spans="1:10" ht="33" customHeight="1">
      <c r="A126" s="39">
        <v>117</v>
      </c>
      <c r="B126" s="39" t="s">
        <v>40</v>
      </c>
      <c r="C126" s="37" t="s">
        <v>41</v>
      </c>
      <c r="D126" s="39" t="s">
        <v>28</v>
      </c>
      <c r="E126" s="39" t="s">
        <v>290</v>
      </c>
      <c r="F126" s="162">
        <v>403</v>
      </c>
      <c r="G126" s="162">
        <v>201.292</v>
      </c>
      <c r="H126" s="163">
        <f t="shared" si="2"/>
        <v>419.12</v>
      </c>
      <c r="I126" s="164"/>
      <c r="J126" s="164"/>
    </row>
    <row r="127" spans="1:10" ht="61.5" customHeight="1">
      <c r="A127" s="39">
        <v>118</v>
      </c>
      <c r="B127" s="39" t="s">
        <v>44</v>
      </c>
      <c r="C127" s="37" t="s">
        <v>45</v>
      </c>
      <c r="D127" s="39" t="s">
        <v>28</v>
      </c>
      <c r="E127" s="39" t="s">
        <v>291</v>
      </c>
      <c r="F127" s="162">
        <v>858</v>
      </c>
      <c r="G127" s="162">
        <v>685.1</v>
      </c>
      <c r="H127" s="163">
        <f t="shared" si="2"/>
        <v>592.02</v>
      </c>
      <c r="I127" s="164"/>
      <c r="J127" s="164"/>
    </row>
    <row r="128" spans="1:10" ht="56.85" customHeight="1">
      <c r="A128" s="39">
        <v>119</v>
      </c>
      <c r="B128" s="39" t="s">
        <v>48</v>
      </c>
      <c r="C128" s="37" t="s">
        <v>49</v>
      </c>
      <c r="D128" s="39" t="s">
        <v>28</v>
      </c>
      <c r="E128" s="39" t="s">
        <v>292</v>
      </c>
      <c r="F128" s="162">
        <v>860.6</v>
      </c>
      <c r="G128" s="162">
        <v>391.3</v>
      </c>
      <c r="H128" s="163">
        <f t="shared" si="2"/>
        <v>981.08399999999995</v>
      </c>
      <c r="I128" s="164"/>
      <c r="J128" s="164"/>
    </row>
    <row r="129" spans="1:10" ht="60.75" customHeight="1">
      <c r="A129" s="39">
        <v>120</v>
      </c>
      <c r="B129" s="39" t="s">
        <v>52</v>
      </c>
      <c r="C129" s="37" t="s">
        <v>113</v>
      </c>
      <c r="D129" s="39" t="s">
        <v>28</v>
      </c>
      <c r="E129" s="39" t="s">
        <v>293</v>
      </c>
      <c r="F129" s="162">
        <v>860.6</v>
      </c>
      <c r="G129" s="162">
        <v>391.3</v>
      </c>
      <c r="H129" s="163">
        <f t="shared" si="2"/>
        <v>2151.5</v>
      </c>
      <c r="I129" s="164"/>
      <c r="J129" s="164"/>
    </row>
    <row r="130" spans="1:10" ht="62.25" customHeight="1">
      <c r="A130" s="39">
        <v>121</v>
      </c>
      <c r="B130" s="39" t="s">
        <v>56</v>
      </c>
      <c r="C130" s="37" t="s">
        <v>57</v>
      </c>
      <c r="D130" s="39" t="s">
        <v>28</v>
      </c>
      <c r="E130" s="39" t="s">
        <v>253</v>
      </c>
      <c r="F130" s="162">
        <v>938.6</v>
      </c>
      <c r="G130" s="162">
        <v>700.7</v>
      </c>
      <c r="H130" s="163">
        <f t="shared" si="2"/>
        <v>797.81</v>
      </c>
      <c r="I130" s="164"/>
      <c r="J130" s="164"/>
    </row>
    <row r="131" spans="1:10" ht="64.5" customHeight="1">
      <c r="A131" s="39">
        <v>122</v>
      </c>
      <c r="B131" s="39" t="s">
        <v>60</v>
      </c>
      <c r="C131" s="37" t="s">
        <v>61</v>
      </c>
      <c r="D131" s="39" t="s">
        <v>28</v>
      </c>
      <c r="E131" s="39" t="s">
        <v>294</v>
      </c>
      <c r="F131" s="162">
        <v>938.6</v>
      </c>
      <c r="G131" s="162">
        <v>700.7</v>
      </c>
      <c r="H131" s="163">
        <f t="shared" si="2"/>
        <v>535.00199999999995</v>
      </c>
      <c r="I131" s="164"/>
      <c r="J131" s="164"/>
    </row>
    <row r="132" spans="1:10" ht="64.5" customHeight="1">
      <c r="A132" s="39">
        <v>123</v>
      </c>
      <c r="B132" s="39" t="s">
        <v>173</v>
      </c>
      <c r="C132" s="37" t="s">
        <v>65</v>
      </c>
      <c r="D132" s="39" t="s">
        <v>28</v>
      </c>
      <c r="E132" s="39" t="s">
        <v>295</v>
      </c>
      <c r="F132" s="162">
        <v>938.6</v>
      </c>
      <c r="G132" s="162">
        <v>700.7</v>
      </c>
      <c r="H132" s="163">
        <f t="shared" si="2"/>
        <v>422.37</v>
      </c>
      <c r="I132" s="164"/>
      <c r="J132" s="164"/>
    </row>
    <row r="133" spans="1:10" ht="61.5" customHeight="1">
      <c r="A133" s="39">
        <v>124</v>
      </c>
      <c r="B133" s="39" t="s">
        <v>68</v>
      </c>
      <c r="C133" s="37" t="s">
        <v>296</v>
      </c>
      <c r="D133" s="39" t="s">
        <v>28</v>
      </c>
      <c r="E133" s="39" t="s">
        <v>108</v>
      </c>
      <c r="F133" s="162">
        <v>964.6</v>
      </c>
      <c r="G133" s="162">
        <v>700.7</v>
      </c>
      <c r="H133" s="163">
        <f t="shared" si="2"/>
        <v>347.25599999999997</v>
      </c>
      <c r="I133" s="164"/>
      <c r="J133" s="164"/>
    </row>
    <row r="134" spans="1:10" ht="51.4" customHeight="1">
      <c r="A134" s="39">
        <v>125</v>
      </c>
      <c r="B134" s="39" t="s">
        <v>72</v>
      </c>
      <c r="C134" s="37" t="s">
        <v>73</v>
      </c>
      <c r="D134" s="39" t="s">
        <v>74</v>
      </c>
      <c r="E134" s="39" t="s">
        <v>297</v>
      </c>
      <c r="F134" s="162">
        <v>8450</v>
      </c>
      <c r="G134" s="162">
        <v>5850</v>
      </c>
      <c r="H134" s="163">
        <f t="shared" si="2"/>
        <v>1512.55</v>
      </c>
      <c r="I134" s="164"/>
      <c r="J134" s="164"/>
    </row>
    <row r="135" spans="1:10" ht="51.4" customHeight="1">
      <c r="A135" s="39">
        <v>126</v>
      </c>
      <c r="B135" s="39" t="s">
        <v>72</v>
      </c>
      <c r="C135" s="37" t="s">
        <v>77</v>
      </c>
      <c r="D135" s="39" t="s">
        <v>74</v>
      </c>
      <c r="E135" s="39" t="s">
        <v>298</v>
      </c>
      <c r="F135" s="162">
        <v>8840</v>
      </c>
      <c r="G135" s="162">
        <v>6240</v>
      </c>
      <c r="H135" s="163">
        <f t="shared" ref="H135:H198" si="4">E135*F135</f>
        <v>1060.8</v>
      </c>
      <c r="I135" s="164"/>
      <c r="J135" s="164"/>
    </row>
    <row r="136" spans="1:10" ht="51.4" customHeight="1">
      <c r="A136" s="39">
        <v>127</v>
      </c>
      <c r="B136" s="39" t="s">
        <v>80</v>
      </c>
      <c r="C136" s="37" t="s">
        <v>81</v>
      </c>
      <c r="D136" s="39" t="s">
        <v>37</v>
      </c>
      <c r="E136" s="39" t="s">
        <v>299</v>
      </c>
      <c r="F136" s="162">
        <f>(G136+182)*1.3</f>
        <v>414.05</v>
      </c>
      <c r="G136" s="162">
        <v>136.5</v>
      </c>
      <c r="H136" s="163">
        <f t="shared" si="4"/>
        <v>11291.1435</v>
      </c>
      <c r="I136" s="164"/>
      <c r="J136" s="164"/>
    </row>
    <row r="137" spans="1:10" ht="42.2" customHeight="1">
      <c r="A137" s="39">
        <v>128</v>
      </c>
      <c r="B137" s="39" t="s">
        <v>300</v>
      </c>
      <c r="C137" s="37" t="s">
        <v>301</v>
      </c>
      <c r="D137" s="39" t="s">
        <v>37</v>
      </c>
      <c r="E137" s="39" t="s">
        <v>302</v>
      </c>
      <c r="F137" s="162">
        <v>160.81780000000001</v>
      </c>
      <c r="G137" s="162">
        <v>12.74</v>
      </c>
      <c r="H137" s="163">
        <f t="shared" si="4"/>
        <v>278.21479399999998</v>
      </c>
      <c r="I137" s="164"/>
      <c r="J137" s="164"/>
    </row>
    <row r="138" spans="1:10" ht="51.75" customHeight="1">
      <c r="A138" s="39">
        <v>129</v>
      </c>
      <c r="B138" s="39" t="s">
        <v>93</v>
      </c>
      <c r="C138" s="37" t="s">
        <v>94</v>
      </c>
      <c r="D138" s="39" t="s">
        <v>37</v>
      </c>
      <c r="E138" s="39" t="s">
        <v>303</v>
      </c>
      <c r="F138" s="162">
        <v>546</v>
      </c>
      <c r="G138" s="162">
        <v>159.9</v>
      </c>
      <c r="H138" s="163">
        <f t="shared" si="4"/>
        <v>2675.4</v>
      </c>
      <c r="I138" s="164"/>
      <c r="J138" s="164"/>
    </row>
    <row r="139" spans="1:10" ht="37.5" customHeight="1">
      <c r="A139" s="39">
        <v>130</v>
      </c>
      <c r="B139" s="39" t="s">
        <v>100</v>
      </c>
      <c r="C139" s="37" t="s">
        <v>101</v>
      </c>
      <c r="D139" s="39" t="s">
        <v>37</v>
      </c>
      <c r="E139" s="39" t="s">
        <v>304</v>
      </c>
      <c r="F139" s="162">
        <v>32.5</v>
      </c>
      <c r="G139" s="162">
        <v>7.28728</v>
      </c>
      <c r="H139" s="163">
        <f t="shared" si="4"/>
        <v>437.45</v>
      </c>
      <c r="I139" s="164"/>
      <c r="J139" s="164"/>
    </row>
    <row r="140" spans="1:10" ht="22.7" customHeight="1">
      <c r="A140" s="39"/>
      <c r="B140" s="188" t="s">
        <v>305</v>
      </c>
      <c r="C140" s="189"/>
      <c r="D140" s="39"/>
      <c r="E140" s="39"/>
      <c r="F140" s="162">
        <v>0</v>
      </c>
      <c r="G140" s="162">
        <v>0</v>
      </c>
      <c r="H140" s="163">
        <f t="shared" si="4"/>
        <v>0</v>
      </c>
      <c r="I140" s="39"/>
      <c r="J140" s="164"/>
    </row>
    <row r="141" spans="1:10" ht="60" customHeight="1">
      <c r="A141" s="39">
        <v>131</v>
      </c>
      <c r="B141" s="39" t="s">
        <v>26</v>
      </c>
      <c r="C141" s="37" t="s">
        <v>156</v>
      </c>
      <c r="D141" s="39" t="s">
        <v>28</v>
      </c>
      <c r="E141" s="39" t="s">
        <v>306</v>
      </c>
      <c r="F141" s="162">
        <v>26</v>
      </c>
      <c r="G141" s="162">
        <v>0</v>
      </c>
      <c r="H141" s="163">
        <f t="shared" si="4"/>
        <v>215.54</v>
      </c>
      <c r="I141" s="164"/>
      <c r="J141" s="164"/>
    </row>
    <row r="142" spans="1:10" ht="75.2" customHeight="1">
      <c r="A142" s="39">
        <v>132</v>
      </c>
      <c r="B142" s="39" t="s">
        <v>31</v>
      </c>
      <c r="C142" s="37" t="s">
        <v>32</v>
      </c>
      <c r="D142" s="39" t="s">
        <v>28</v>
      </c>
      <c r="E142" s="39" t="s">
        <v>303</v>
      </c>
      <c r="F142" s="162">
        <v>36.4</v>
      </c>
      <c r="G142" s="162">
        <v>0</v>
      </c>
      <c r="H142" s="163">
        <f t="shared" si="4"/>
        <v>178.36</v>
      </c>
      <c r="I142" s="164"/>
      <c r="J142" s="164"/>
    </row>
    <row r="143" spans="1:10" ht="23.85" customHeight="1">
      <c r="A143" s="39">
        <v>133</v>
      </c>
      <c r="B143" s="39" t="s">
        <v>35</v>
      </c>
      <c r="C143" s="37" t="s">
        <v>36</v>
      </c>
      <c r="D143" s="39" t="s">
        <v>37</v>
      </c>
      <c r="E143" s="39" t="s">
        <v>307</v>
      </c>
      <c r="F143" s="162">
        <v>16.899999999999999</v>
      </c>
      <c r="G143" s="162">
        <v>0</v>
      </c>
      <c r="H143" s="163">
        <f t="shared" si="4"/>
        <v>137.904</v>
      </c>
      <c r="I143" s="164"/>
      <c r="J143" s="164"/>
    </row>
    <row r="144" spans="1:10" ht="33" customHeight="1">
      <c r="A144" s="39">
        <v>134</v>
      </c>
      <c r="B144" s="39" t="s">
        <v>40</v>
      </c>
      <c r="C144" s="37" t="s">
        <v>41</v>
      </c>
      <c r="D144" s="39" t="s">
        <v>28</v>
      </c>
      <c r="E144" s="39" t="s">
        <v>308</v>
      </c>
      <c r="F144" s="162">
        <v>403</v>
      </c>
      <c r="G144" s="162">
        <v>201.292</v>
      </c>
      <c r="H144" s="163">
        <f t="shared" si="4"/>
        <v>491.66</v>
      </c>
      <c r="I144" s="164"/>
      <c r="J144" s="164"/>
    </row>
    <row r="145" spans="1:10" ht="60" customHeight="1">
      <c r="A145" s="39">
        <v>135</v>
      </c>
      <c r="B145" s="39" t="s">
        <v>44</v>
      </c>
      <c r="C145" s="37" t="s">
        <v>45</v>
      </c>
      <c r="D145" s="39" t="s">
        <v>28</v>
      </c>
      <c r="E145" s="39" t="s">
        <v>309</v>
      </c>
      <c r="F145" s="162">
        <v>938.6</v>
      </c>
      <c r="G145" s="162">
        <v>700.7</v>
      </c>
      <c r="H145" s="163">
        <f t="shared" si="4"/>
        <v>769.65200000000004</v>
      </c>
      <c r="I145" s="164"/>
      <c r="J145" s="164"/>
    </row>
    <row r="146" spans="1:10" ht="51.4" customHeight="1">
      <c r="A146" s="39">
        <v>136</v>
      </c>
      <c r="B146" s="39" t="s">
        <v>48</v>
      </c>
      <c r="C146" s="37" t="s">
        <v>49</v>
      </c>
      <c r="D146" s="39" t="s">
        <v>28</v>
      </c>
      <c r="E146" s="39" t="s">
        <v>50</v>
      </c>
      <c r="F146" s="162">
        <v>860.6</v>
      </c>
      <c r="G146" s="162">
        <v>391.3</v>
      </c>
      <c r="H146" s="163">
        <f t="shared" si="4"/>
        <v>1161.81</v>
      </c>
      <c r="I146" s="164"/>
      <c r="J146" s="164"/>
    </row>
    <row r="147" spans="1:10" ht="51.4" customHeight="1">
      <c r="A147" s="39">
        <v>137</v>
      </c>
      <c r="B147" s="39" t="s">
        <v>52</v>
      </c>
      <c r="C147" s="37" t="s">
        <v>113</v>
      </c>
      <c r="D147" s="39" t="s">
        <v>28</v>
      </c>
      <c r="E147" s="39" t="s">
        <v>310</v>
      </c>
      <c r="F147" s="162">
        <v>860.6</v>
      </c>
      <c r="G147" s="162">
        <v>391.3</v>
      </c>
      <c r="H147" s="163">
        <f t="shared" si="4"/>
        <v>800.35799999999995</v>
      </c>
      <c r="I147" s="164"/>
      <c r="J147" s="164"/>
    </row>
    <row r="148" spans="1:10" ht="42.2" customHeight="1">
      <c r="A148" s="39">
        <v>138</v>
      </c>
      <c r="B148" s="39" t="s">
        <v>80</v>
      </c>
      <c r="C148" s="37" t="s">
        <v>311</v>
      </c>
      <c r="D148" s="39" t="s">
        <v>37</v>
      </c>
      <c r="E148" s="39" t="s">
        <v>312</v>
      </c>
      <c r="F148" s="162">
        <f>(G148+182)*1.3</f>
        <v>414.05</v>
      </c>
      <c r="G148" s="162">
        <v>136.5</v>
      </c>
      <c r="H148" s="163">
        <f t="shared" si="4"/>
        <v>3204.7469999999998</v>
      </c>
      <c r="I148" s="164"/>
      <c r="J148" s="164"/>
    </row>
    <row r="149" spans="1:10" ht="51.4" customHeight="1">
      <c r="A149" s="39">
        <v>139</v>
      </c>
      <c r="B149" s="39" t="s">
        <v>93</v>
      </c>
      <c r="C149" s="37" t="s">
        <v>94</v>
      </c>
      <c r="D149" s="39" t="s">
        <v>37</v>
      </c>
      <c r="E149" s="39" t="s">
        <v>313</v>
      </c>
      <c r="F149" s="162">
        <v>546</v>
      </c>
      <c r="G149" s="162">
        <v>159.9</v>
      </c>
      <c r="H149" s="163">
        <f t="shared" si="4"/>
        <v>5328.96</v>
      </c>
      <c r="I149" s="164"/>
      <c r="J149" s="164"/>
    </row>
    <row r="150" spans="1:10" ht="47.65" customHeight="1">
      <c r="A150" s="39"/>
      <c r="B150" s="188" t="s">
        <v>314</v>
      </c>
      <c r="C150" s="189"/>
      <c r="D150" s="39"/>
      <c r="E150" s="39"/>
      <c r="F150" s="162">
        <v>0</v>
      </c>
      <c r="G150" s="162">
        <v>0</v>
      </c>
      <c r="H150" s="163"/>
      <c r="I150" s="39"/>
      <c r="J150" s="164"/>
    </row>
    <row r="151" spans="1:10" ht="60" customHeight="1">
      <c r="A151" s="39">
        <v>140</v>
      </c>
      <c r="B151" s="39" t="s">
        <v>26</v>
      </c>
      <c r="C151" s="37" t="s">
        <v>156</v>
      </c>
      <c r="D151" s="39" t="s">
        <v>28</v>
      </c>
      <c r="E151" s="39" t="s">
        <v>315</v>
      </c>
      <c r="F151" s="162">
        <v>26</v>
      </c>
      <c r="G151" s="162">
        <v>0</v>
      </c>
      <c r="H151" s="163">
        <f t="shared" si="4"/>
        <v>474.76</v>
      </c>
      <c r="I151" s="164"/>
      <c r="J151" s="164"/>
    </row>
    <row r="152" spans="1:10" ht="75.2" customHeight="1">
      <c r="A152" s="39">
        <v>141</v>
      </c>
      <c r="B152" s="39" t="s">
        <v>31</v>
      </c>
      <c r="C152" s="37" t="s">
        <v>32</v>
      </c>
      <c r="D152" s="39" t="s">
        <v>28</v>
      </c>
      <c r="E152" s="39" t="s">
        <v>316</v>
      </c>
      <c r="F152" s="162">
        <v>36.4</v>
      </c>
      <c r="G152" s="162">
        <v>0</v>
      </c>
      <c r="H152" s="163">
        <f t="shared" si="4"/>
        <v>493.584</v>
      </c>
      <c r="I152" s="164"/>
      <c r="J152" s="164"/>
    </row>
    <row r="153" spans="1:10" ht="27" customHeight="1">
      <c r="A153" s="39">
        <v>142</v>
      </c>
      <c r="B153" s="39" t="s">
        <v>35</v>
      </c>
      <c r="C153" s="37" t="s">
        <v>36</v>
      </c>
      <c r="D153" s="39" t="s">
        <v>37</v>
      </c>
      <c r="E153" s="39" t="s">
        <v>317</v>
      </c>
      <c r="F153" s="162">
        <v>16.899999999999999</v>
      </c>
      <c r="G153" s="162">
        <v>0</v>
      </c>
      <c r="H153" s="163">
        <f t="shared" si="4"/>
        <v>146.69200000000001</v>
      </c>
      <c r="I153" s="164"/>
      <c r="J153" s="164"/>
    </row>
    <row r="154" spans="1:10" ht="33" customHeight="1">
      <c r="A154" s="39">
        <v>143</v>
      </c>
      <c r="B154" s="39" t="s">
        <v>40</v>
      </c>
      <c r="C154" s="37" t="s">
        <v>41</v>
      </c>
      <c r="D154" s="39" t="s">
        <v>28</v>
      </c>
      <c r="E154" s="39" t="s">
        <v>318</v>
      </c>
      <c r="F154" s="162">
        <v>403</v>
      </c>
      <c r="G154" s="162">
        <v>201.292</v>
      </c>
      <c r="H154" s="163">
        <f t="shared" si="4"/>
        <v>503.75</v>
      </c>
      <c r="I154" s="164"/>
      <c r="J154" s="164"/>
    </row>
    <row r="155" spans="1:10" ht="61.5" customHeight="1">
      <c r="A155" s="39">
        <v>144</v>
      </c>
      <c r="B155" s="39" t="s">
        <v>44</v>
      </c>
      <c r="C155" s="37" t="s">
        <v>45</v>
      </c>
      <c r="D155" s="39" t="s">
        <v>28</v>
      </c>
      <c r="E155" s="39" t="s">
        <v>319</v>
      </c>
      <c r="F155" s="162">
        <v>938.6</v>
      </c>
      <c r="G155" s="162">
        <v>700.7</v>
      </c>
      <c r="H155" s="163">
        <f t="shared" si="4"/>
        <v>788.42399999999998</v>
      </c>
      <c r="I155" s="164"/>
      <c r="J155" s="164"/>
    </row>
    <row r="156" spans="1:10" ht="51.4" customHeight="1">
      <c r="A156" s="39">
        <v>145</v>
      </c>
      <c r="B156" s="39" t="s">
        <v>48</v>
      </c>
      <c r="C156" s="37" t="s">
        <v>49</v>
      </c>
      <c r="D156" s="39" t="s">
        <v>28</v>
      </c>
      <c r="E156" s="39" t="s">
        <v>320</v>
      </c>
      <c r="F156" s="162">
        <v>860.6</v>
      </c>
      <c r="G156" s="162">
        <v>391.3</v>
      </c>
      <c r="H156" s="163">
        <f t="shared" si="4"/>
        <v>2246.1660000000002</v>
      </c>
      <c r="I156" s="164"/>
      <c r="J156" s="164"/>
    </row>
    <row r="157" spans="1:10" ht="61.5" customHeight="1">
      <c r="A157" s="39">
        <v>146</v>
      </c>
      <c r="B157" s="39" t="s">
        <v>56</v>
      </c>
      <c r="C157" s="37" t="s">
        <v>321</v>
      </c>
      <c r="D157" s="39" t="s">
        <v>28</v>
      </c>
      <c r="E157" s="39" t="s">
        <v>108</v>
      </c>
      <c r="F157" s="162">
        <v>938.6</v>
      </c>
      <c r="G157" s="162">
        <v>700.7</v>
      </c>
      <c r="H157" s="163">
        <f t="shared" si="4"/>
        <v>337.89600000000002</v>
      </c>
      <c r="I157" s="164"/>
      <c r="J157" s="164"/>
    </row>
    <row r="158" spans="1:10" ht="51.4" customHeight="1">
      <c r="A158" s="39">
        <v>147</v>
      </c>
      <c r="B158" s="39" t="s">
        <v>52</v>
      </c>
      <c r="C158" s="37" t="s">
        <v>113</v>
      </c>
      <c r="D158" s="39" t="s">
        <v>28</v>
      </c>
      <c r="E158" s="39" t="s">
        <v>322</v>
      </c>
      <c r="F158" s="162">
        <v>860.6</v>
      </c>
      <c r="G158" s="162">
        <v>391.3</v>
      </c>
      <c r="H158" s="163">
        <f t="shared" si="4"/>
        <v>2323.62</v>
      </c>
      <c r="I158" s="164"/>
      <c r="J158" s="164"/>
    </row>
    <row r="159" spans="1:10" ht="60.75" customHeight="1">
      <c r="A159" s="39">
        <v>148</v>
      </c>
      <c r="B159" s="39" t="s">
        <v>60</v>
      </c>
      <c r="C159" s="37" t="s">
        <v>323</v>
      </c>
      <c r="D159" s="39" t="s">
        <v>28</v>
      </c>
      <c r="E159" s="39" t="s">
        <v>253</v>
      </c>
      <c r="F159" s="162">
        <v>938.6</v>
      </c>
      <c r="G159" s="162">
        <v>700.7</v>
      </c>
      <c r="H159" s="163">
        <f t="shared" si="4"/>
        <v>797.81</v>
      </c>
      <c r="I159" s="164"/>
      <c r="J159" s="164"/>
    </row>
    <row r="160" spans="1:10" ht="68.099999999999994" customHeight="1">
      <c r="A160" s="39">
        <v>149</v>
      </c>
      <c r="B160" s="39" t="s">
        <v>173</v>
      </c>
      <c r="C160" s="37" t="s">
        <v>324</v>
      </c>
      <c r="D160" s="39" t="s">
        <v>28</v>
      </c>
      <c r="E160" s="39" t="s">
        <v>325</v>
      </c>
      <c r="F160" s="162">
        <v>938.6</v>
      </c>
      <c r="G160" s="162">
        <v>700.7</v>
      </c>
      <c r="H160" s="163">
        <f t="shared" si="4"/>
        <v>713.33600000000001</v>
      </c>
      <c r="I160" s="164"/>
      <c r="J160" s="164"/>
    </row>
    <row r="161" spans="1:10" ht="61.5" customHeight="1">
      <c r="A161" s="39">
        <v>150</v>
      </c>
      <c r="B161" s="39" t="s">
        <v>68</v>
      </c>
      <c r="C161" s="37" t="s">
        <v>296</v>
      </c>
      <c r="D161" s="39" t="s">
        <v>28</v>
      </c>
      <c r="E161" s="39" t="s">
        <v>326</v>
      </c>
      <c r="F161" s="162">
        <v>964.6</v>
      </c>
      <c r="G161" s="162">
        <v>700.7</v>
      </c>
      <c r="H161" s="163">
        <f t="shared" si="4"/>
        <v>453.36200000000002</v>
      </c>
      <c r="I161" s="164"/>
      <c r="J161" s="164"/>
    </row>
    <row r="162" spans="1:10" ht="51.4" customHeight="1">
      <c r="A162" s="39">
        <v>151</v>
      </c>
      <c r="B162" s="39" t="s">
        <v>80</v>
      </c>
      <c r="C162" s="37" t="s">
        <v>327</v>
      </c>
      <c r="D162" s="39" t="s">
        <v>37</v>
      </c>
      <c r="E162" s="39" t="s">
        <v>328</v>
      </c>
      <c r="F162" s="162">
        <f>(G162+182)*1.3</f>
        <v>414.05</v>
      </c>
      <c r="G162" s="162">
        <v>136.5</v>
      </c>
      <c r="H162" s="163">
        <f t="shared" si="4"/>
        <v>15228.759</v>
      </c>
      <c r="I162" s="164"/>
      <c r="J162" s="164"/>
    </row>
    <row r="163" spans="1:10" ht="51.4" customHeight="1">
      <c r="A163" s="39">
        <v>152</v>
      </c>
      <c r="B163" s="39" t="s">
        <v>93</v>
      </c>
      <c r="C163" s="37" t="s">
        <v>94</v>
      </c>
      <c r="D163" s="39" t="s">
        <v>37</v>
      </c>
      <c r="E163" s="39" t="s">
        <v>329</v>
      </c>
      <c r="F163" s="162">
        <v>546</v>
      </c>
      <c r="G163" s="162">
        <v>159.9</v>
      </c>
      <c r="H163" s="163">
        <f t="shared" si="4"/>
        <v>4460.82</v>
      </c>
      <c r="I163" s="164"/>
      <c r="J163" s="164"/>
    </row>
    <row r="164" spans="1:10" ht="33" customHeight="1">
      <c r="A164" s="39">
        <v>153</v>
      </c>
      <c r="B164" s="39" t="s">
        <v>205</v>
      </c>
      <c r="C164" s="37" t="s">
        <v>330</v>
      </c>
      <c r="D164" s="39" t="s">
        <v>37</v>
      </c>
      <c r="E164" s="39" t="s">
        <v>331</v>
      </c>
      <c r="F164" s="162">
        <v>58.5</v>
      </c>
      <c r="G164" s="162">
        <v>6.37</v>
      </c>
      <c r="H164" s="163">
        <f t="shared" si="4"/>
        <v>1346.67</v>
      </c>
      <c r="I164" s="164"/>
      <c r="J164" s="164"/>
    </row>
    <row r="165" spans="1:10" ht="37.5" customHeight="1">
      <c r="A165" s="39">
        <v>154</v>
      </c>
      <c r="B165" s="39" t="s">
        <v>332</v>
      </c>
      <c r="C165" s="37" t="s">
        <v>333</v>
      </c>
      <c r="D165" s="39" t="s">
        <v>74</v>
      </c>
      <c r="E165" s="39" t="s">
        <v>123</v>
      </c>
      <c r="F165" s="162">
        <v>12350</v>
      </c>
      <c r="G165" s="162">
        <v>6579.2927200000004</v>
      </c>
      <c r="H165" s="163">
        <f t="shared" si="4"/>
        <v>37.049999999999997</v>
      </c>
      <c r="I165" s="164"/>
      <c r="J165" s="164"/>
    </row>
    <row r="166" spans="1:10" ht="63" customHeight="1">
      <c r="A166" s="39">
        <v>155</v>
      </c>
      <c r="B166" s="39" t="s">
        <v>334</v>
      </c>
      <c r="C166" s="37" t="s">
        <v>335</v>
      </c>
      <c r="D166" s="39" t="s">
        <v>74</v>
      </c>
      <c r="E166" s="39" t="s">
        <v>336</v>
      </c>
      <c r="F166" s="162">
        <v>12350</v>
      </c>
      <c r="G166" s="162">
        <v>6579.2927200000004</v>
      </c>
      <c r="H166" s="163">
        <f t="shared" si="4"/>
        <v>790.4</v>
      </c>
      <c r="I166" s="164"/>
      <c r="J166" s="164"/>
    </row>
    <row r="167" spans="1:10" ht="65.25" customHeight="1">
      <c r="A167" s="39">
        <v>156</v>
      </c>
      <c r="B167" s="39" t="s">
        <v>337</v>
      </c>
      <c r="C167" s="37" t="s">
        <v>338</v>
      </c>
      <c r="D167" s="39" t="s">
        <v>74</v>
      </c>
      <c r="E167" s="39" t="s">
        <v>339</v>
      </c>
      <c r="F167" s="162">
        <v>12350</v>
      </c>
      <c r="G167" s="162">
        <v>6579.2927200000004</v>
      </c>
      <c r="H167" s="163">
        <f t="shared" si="4"/>
        <v>172.9</v>
      </c>
      <c r="I167" s="164"/>
      <c r="J167" s="164"/>
    </row>
    <row r="168" spans="1:10" ht="63" customHeight="1">
      <c r="A168" s="39">
        <v>157</v>
      </c>
      <c r="B168" s="39" t="s">
        <v>340</v>
      </c>
      <c r="C168" s="37" t="s">
        <v>341</v>
      </c>
      <c r="D168" s="39" t="s">
        <v>74</v>
      </c>
      <c r="E168" s="39" t="s">
        <v>336</v>
      </c>
      <c r="F168" s="162">
        <v>12350</v>
      </c>
      <c r="G168" s="162">
        <v>9750</v>
      </c>
      <c r="H168" s="163">
        <f t="shared" si="4"/>
        <v>790.4</v>
      </c>
      <c r="I168" s="164"/>
      <c r="J168" s="164"/>
    </row>
    <row r="169" spans="1:10" ht="78" customHeight="1">
      <c r="A169" s="39">
        <v>158</v>
      </c>
      <c r="B169" s="39" t="s">
        <v>97</v>
      </c>
      <c r="C169" s="38" t="s">
        <v>342</v>
      </c>
      <c r="D169" s="39" t="s">
        <v>37</v>
      </c>
      <c r="E169" s="39">
        <v>1.3</v>
      </c>
      <c r="F169" s="162">
        <v>598</v>
      </c>
      <c r="G169" s="162">
        <v>403</v>
      </c>
      <c r="H169" s="163">
        <f t="shared" si="4"/>
        <v>777.4</v>
      </c>
      <c r="I169" s="164"/>
      <c r="J169" s="164"/>
    </row>
    <row r="170" spans="1:10" ht="64.5" customHeight="1">
      <c r="A170" s="39">
        <v>159</v>
      </c>
      <c r="B170" s="39" t="s">
        <v>343</v>
      </c>
      <c r="C170" s="37" t="s">
        <v>344</v>
      </c>
      <c r="D170" s="39" t="s">
        <v>186</v>
      </c>
      <c r="E170" s="39" t="s">
        <v>345</v>
      </c>
      <c r="F170" s="162">
        <v>13.298999999999999</v>
      </c>
      <c r="G170" s="162">
        <v>16.090620000000001</v>
      </c>
      <c r="H170" s="163">
        <f t="shared" si="4"/>
        <v>63.8352</v>
      </c>
      <c r="I170" s="164"/>
      <c r="J170" s="164"/>
    </row>
    <row r="171" spans="1:10" ht="75.2" customHeight="1">
      <c r="A171" s="39">
        <v>160</v>
      </c>
      <c r="B171" s="39" t="s">
        <v>150</v>
      </c>
      <c r="C171" s="37" t="s">
        <v>346</v>
      </c>
      <c r="D171" s="39" t="s">
        <v>152</v>
      </c>
      <c r="E171" s="39" t="s">
        <v>30</v>
      </c>
      <c r="F171" s="162">
        <v>2269.5673000000002</v>
      </c>
      <c r="G171" s="162">
        <v>554.19000000000005</v>
      </c>
      <c r="H171" s="163">
        <f t="shared" si="4"/>
        <v>4539.1346000000003</v>
      </c>
      <c r="I171" s="164"/>
      <c r="J171" s="164"/>
    </row>
    <row r="172" spans="1:10" ht="51.4" customHeight="1">
      <c r="A172" s="39">
        <v>161</v>
      </c>
      <c r="B172" s="39" t="s">
        <v>72</v>
      </c>
      <c r="C172" s="37" t="s">
        <v>73</v>
      </c>
      <c r="D172" s="39" t="s">
        <v>74</v>
      </c>
      <c r="E172" s="39" t="s">
        <v>347</v>
      </c>
      <c r="F172" s="162">
        <v>8450</v>
      </c>
      <c r="G172" s="162">
        <v>5850</v>
      </c>
      <c r="H172" s="163">
        <f t="shared" si="4"/>
        <v>2535</v>
      </c>
      <c r="I172" s="164"/>
      <c r="J172" s="164"/>
    </row>
    <row r="173" spans="1:10" ht="51.4" customHeight="1">
      <c r="A173" s="39">
        <v>162</v>
      </c>
      <c r="B173" s="39" t="s">
        <v>72</v>
      </c>
      <c r="C173" s="37" t="s">
        <v>348</v>
      </c>
      <c r="D173" s="39" t="s">
        <v>74</v>
      </c>
      <c r="E173" s="39" t="s">
        <v>349</v>
      </c>
      <c r="F173" s="162">
        <v>8840</v>
      </c>
      <c r="G173" s="162">
        <v>6240</v>
      </c>
      <c r="H173" s="163">
        <f t="shared" si="4"/>
        <v>1299.48</v>
      </c>
      <c r="I173" s="164"/>
      <c r="J173" s="164"/>
    </row>
    <row r="174" spans="1:10" ht="33" customHeight="1">
      <c r="A174" s="39">
        <v>163</v>
      </c>
      <c r="B174" s="39" t="s">
        <v>100</v>
      </c>
      <c r="C174" s="37" t="s">
        <v>101</v>
      </c>
      <c r="D174" s="39" t="s">
        <v>37</v>
      </c>
      <c r="E174" s="39" t="s">
        <v>350</v>
      </c>
      <c r="F174" s="162">
        <v>32.5</v>
      </c>
      <c r="G174" s="162">
        <v>7.28728</v>
      </c>
      <c r="H174" s="163">
        <f t="shared" si="4"/>
        <v>729.3</v>
      </c>
      <c r="I174" s="164"/>
      <c r="J174" s="164"/>
    </row>
    <row r="175" spans="1:10" ht="22.7" customHeight="1">
      <c r="A175" s="39"/>
      <c r="B175" s="188" t="s">
        <v>351</v>
      </c>
      <c r="C175" s="189"/>
      <c r="D175" s="39"/>
      <c r="E175" s="39"/>
      <c r="F175" s="162">
        <v>0</v>
      </c>
      <c r="G175" s="162">
        <v>0</v>
      </c>
      <c r="H175" s="163"/>
      <c r="I175" s="39"/>
      <c r="J175" s="164"/>
    </row>
    <row r="176" spans="1:10" ht="59.25" customHeight="1">
      <c r="A176" s="39">
        <v>164</v>
      </c>
      <c r="B176" s="39" t="s">
        <v>26</v>
      </c>
      <c r="C176" s="37" t="s">
        <v>156</v>
      </c>
      <c r="D176" s="39" t="s">
        <v>28</v>
      </c>
      <c r="E176" s="39" t="s">
        <v>352</v>
      </c>
      <c r="F176" s="162">
        <v>26</v>
      </c>
      <c r="G176" s="162">
        <v>0</v>
      </c>
      <c r="H176" s="163">
        <f t="shared" si="4"/>
        <v>567.05999999999995</v>
      </c>
      <c r="I176" s="164"/>
      <c r="J176" s="164"/>
    </row>
    <row r="177" spans="1:10" ht="75.2" customHeight="1">
      <c r="A177" s="39">
        <v>165</v>
      </c>
      <c r="B177" s="39" t="s">
        <v>31</v>
      </c>
      <c r="C177" s="37" t="s">
        <v>32</v>
      </c>
      <c r="D177" s="39" t="s">
        <v>28</v>
      </c>
      <c r="E177" s="39" t="s">
        <v>353</v>
      </c>
      <c r="F177" s="162">
        <v>36.4</v>
      </c>
      <c r="G177" s="162">
        <v>0</v>
      </c>
      <c r="H177" s="163">
        <f t="shared" si="4"/>
        <v>473.56400000000002</v>
      </c>
      <c r="I177" s="164"/>
      <c r="J177" s="164"/>
    </row>
    <row r="178" spans="1:10" ht="32.25" customHeight="1">
      <c r="A178" s="39">
        <v>166</v>
      </c>
      <c r="B178" s="39" t="s">
        <v>35</v>
      </c>
      <c r="C178" s="37" t="s">
        <v>36</v>
      </c>
      <c r="D178" s="39" t="s">
        <v>37</v>
      </c>
      <c r="E178" s="39" t="s">
        <v>354</v>
      </c>
      <c r="F178" s="162">
        <v>16.899999999999999</v>
      </c>
      <c r="G178" s="162">
        <v>0</v>
      </c>
      <c r="H178" s="163">
        <f t="shared" si="4"/>
        <v>182.52</v>
      </c>
      <c r="I178" s="164"/>
      <c r="J178" s="164"/>
    </row>
    <row r="179" spans="1:10" ht="39.75" customHeight="1">
      <c r="A179" s="39">
        <v>167</v>
      </c>
      <c r="B179" s="39" t="s">
        <v>40</v>
      </c>
      <c r="C179" s="37" t="s">
        <v>41</v>
      </c>
      <c r="D179" s="39" t="s">
        <v>28</v>
      </c>
      <c r="E179" s="39" t="s">
        <v>260</v>
      </c>
      <c r="F179" s="162">
        <v>403</v>
      </c>
      <c r="G179" s="162">
        <v>201.292</v>
      </c>
      <c r="H179" s="163">
        <f t="shared" si="4"/>
        <v>652.86</v>
      </c>
      <c r="I179" s="164"/>
      <c r="J179" s="164"/>
    </row>
    <row r="180" spans="1:10" ht="60.75" customHeight="1">
      <c r="A180" s="39">
        <v>168</v>
      </c>
      <c r="B180" s="39" t="s">
        <v>44</v>
      </c>
      <c r="C180" s="37" t="s">
        <v>45</v>
      </c>
      <c r="D180" s="39" t="s">
        <v>28</v>
      </c>
      <c r="E180" s="39" t="s">
        <v>355</v>
      </c>
      <c r="F180" s="162">
        <v>858</v>
      </c>
      <c r="G180" s="162">
        <v>685.1</v>
      </c>
      <c r="H180" s="163">
        <f t="shared" si="4"/>
        <v>926.64</v>
      </c>
      <c r="I180" s="164"/>
      <c r="J180" s="164"/>
    </row>
    <row r="181" spans="1:10" ht="51.4" customHeight="1">
      <c r="A181" s="39">
        <v>169</v>
      </c>
      <c r="B181" s="39" t="s">
        <v>48</v>
      </c>
      <c r="C181" s="37" t="s">
        <v>49</v>
      </c>
      <c r="D181" s="39" t="s">
        <v>28</v>
      </c>
      <c r="E181" s="39" t="s">
        <v>356</v>
      </c>
      <c r="F181" s="162">
        <v>860.6</v>
      </c>
      <c r="G181" s="162">
        <v>391.3</v>
      </c>
      <c r="H181" s="163">
        <f t="shared" si="4"/>
        <v>1402.778</v>
      </c>
      <c r="I181" s="164"/>
      <c r="J181" s="164"/>
    </row>
    <row r="182" spans="1:10" ht="59.25" customHeight="1">
      <c r="A182" s="39">
        <v>170</v>
      </c>
      <c r="B182" s="39" t="s">
        <v>56</v>
      </c>
      <c r="C182" s="37" t="s">
        <v>357</v>
      </c>
      <c r="D182" s="39" t="s">
        <v>28</v>
      </c>
      <c r="E182" s="39" t="s">
        <v>358</v>
      </c>
      <c r="F182" s="162">
        <v>936</v>
      </c>
      <c r="G182" s="162">
        <v>685.1</v>
      </c>
      <c r="H182" s="163">
        <f t="shared" si="4"/>
        <v>3210.48</v>
      </c>
      <c r="I182" s="164"/>
      <c r="J182" s="164"/>
    </row>
    <row r="183" spans="1:10" ht="51.4" customHeight="1">
      <c r="A183" s="39">
        <v>171</v>
      </c>
      <c r="B183" s="39" t="s">
        <v>52</v>
      </c>
      <c r="C183" s="37" t="s">
        <v>113</v>
      </c>
      <c r="D183" s="39" t="s">
        <v>28</v>
      </c>
      <c r="E183" s="39" t="s">
        <v>359</v>
      </c>
      <c r="F183" s="162">
        <v>860.6</v>
      </c>
      <c r="G183" s="162">
        <v>391.3</v>
      </c>
      <c r="H183" s="163">
        <f t="shared" si="4"/>
        <v>3080.9479999999999</v>
      </c>
      <c r="I183" s="164"/>
      <c r="J183" s="164"/>
    </row>
    <row r="184" spans="1:10" ht="66" customHeight="1">
      <c r="A184" s="39">
        <v>172</v>
      </c>
      <c r="B184" s="39" t="s">
        <v>60</v>
      </c>
      <c r="C184" s="37" t="s">
        <v>323</v>
      </c>
      <c r="D184" s="39" t="s">
        <v>28</v>
      </c>
      <c r="E184" s="39" t="s">
        <v>360</v>
      </c>
      <c r="F184" s="162">
        <v>938.6</v>
      </c>
      <c r="G184" s="162">
        <v>700.7</v>
      </c>
      <c r="H184" s="163">
        <f t="shared" si="4"/>
        <v>2168.1660000000002</v>
      </c>
      <c r="I184" s="164"/>
      <c r="J184" s="164"/>
    </row>
    <row r="185" spans="1:10" ht="60" customHeight="1">
      <c r="A185" s="39">
        <v>173</v>
      </c>
      <c r="B185" s="39" t="s">
        <v>173</v>
      </c>
      <c r="C185" s="37" t="s">
        <v>324</v>
      </c>
      <c r="D185" s="39" t="s">
        <v>28</v>
      </c>
      <c r="E185" s="39" t="s">
        <v>105</v>
      </c>
      <c r="F185" s="162">
        <v>938.6</v>
      </c>
      <c r="G185" s="162">
        <v>700.7</v>
      </c>
      <c r="H185" s="163">
        <f t="shared" si="4"/>
        <v>628.86199999999997</v>
      </c>
      <c r="I185" s="164"/>
      <c r="J185" s="164"/>
    </row>
    <row r="186" spans="1:10" ht="60.75" customHeight="1">
      <c r="A186" s="39">
        <v>174</v>
      </c>
      <c r="B186" s="39" t="s">
        <v>68</v>
      </c>
      <c r="C186" s="37" t="s">
        <v>296</v>
      </c>
      <c r="D186" s="39" t="s">
        <v>28</v>
      </c>
      <c r="E186" s="39" t="s">
        <v>361</v>
      </c>
      <c r="F186" s="162">
        <v>964.6</v>
      </c>
      <c r="G186" s="162">
        <v>700.7</v>
      </c>
      <c r="H186" s="163">
        <f t="shared" si="4"/>
        <v>752.38800000000003</v>
      </c>
      <c r="I186" s="164"/>
      <c r="J186" s="164"/>
    </row>
    <row r="187" spans="1:10" ht="51.4" customHeight="1">
      <c r="A187" s="39">
        <v>175</v>
      </c>
      <c r="B187" s="39" t="s">
        <v>80</v>
      </c>
      <c r="C187" s="37" t="s">
        <v>327</v>
      </c>
      <c r="D187" s="39" t="s">
        <v>37</v>
      </c>
      <c r="E187" s="39" t="s">
        <v>362</v>
      </c>
      <c r="F187" s="162">
        <v>273</v>
      </c>
      <c r="G187" s="162">
        <v>133.77000000000001</v>
      </c>
      <c r="H187" s="163">
        <f t="shared" si="4"/>
        <v>13379.73</v>
      </c>
      <c r="I187" s="164"/>
      <c r="J187" s="164"/>
    </row>
    <row r="188" spans="1:10" ht="51.4" customHeight="1">
      <c r="A188" s="39">
        <v>176</v>
      </c>
      <c r="B188" s="39" t="s">
        <v>93</v>
      </c>
      <c r="C188" s="37" t="s">
        <v>94</v>
      </c>
      <c r="D188" s="39" t="s">
        <v>37</v>
      </c>
      <c r="E188" s="39" t="s">
        <v>363</v>
      </c>
      <c r="F188" s="162">
        <v>546</v>
      </c>
      <c r="G188" s="162">
        <v>214.5</v>
      </c>
      <c r="H188" s="163">
        <f t="shared" si="4"/>
        <v>7911.54</v>
      </c>
      <c r="I188" s="164"/>
      <c r="J188" s="164"/>
    </row>
    <row r="189" spans="1:10" ht="69.2" customHeight="1">
      <c r="A189" s="39">
        <v>177</v>
      </c>
      <c r="B189" s="39" t="s">
        <v>205</v>
      </c>
      <c r="C189" s="37" t="s">
        <v>330</v>
      </c>
      <c r="D189" s="39" t="s">
        <v>37</v>
      </c>
      <c r="E189" s="39" t="s">
        <v>364</v>
      </c>
      <c r="F189" s="162">
        <v>58.5</v>
      </c>
      <c r="G189" s="162">
        <v>12.74</v>
      </c>
      <c r="H189" s="163">
        <f t="shared" si="4"/>
        <v>1237.8599999999999</v>
      </c>
      <c r="I189" s="164"/>
      <c r="J189" s="164"/>
    </row>
    <row r="190" spans="1:10" ht="51.4" customHeight="1">
      <c r="A190" s="39">
        <v>178</v>
      </c>
      <c r="B190" s="39" t="s">
        <v>72</v>
      </c>
      <c r="C190" s="37" t="s">
        <v>73</v>
      </c>
      <c r="D190" s="39" t="s">
        <v>74</v>
      </c>
      <c r="E190" s="39" t="s">
        <v>365</v>
      </c>
      <c r="F190" s="162">
        <v>8450</v>
      </c>
      <c r="G190" s="162">
        <v>5850</v>
      </c>
      <c r="H190" s="163">
        <f t="shared" si="4"/>
        <v>6658.6</v>
      </c>
      <c r="I190" s="164"/>
      <c r="J190" s="164"/>
    </row>
    <row r="191" spans="1:10" ht="51.4" customHeight="1">
      <c r="A191" s="39">
        <v>179</v>
      </c>
      <c r="B191" s="39" t="s">
        <v>72</v>
      </c>
      <c r="C191" s="37" t="s">
        <v>348</v>
      </c>
      <c r="D191" s="39" t="s">
        <v>74</v>
      </c>
      <c r="E191" s="39" t="s">
        <v>278</v>
      </c>
      <c r="F191" s="162">
        <v>8840</v>
      </c>
      <c r="G191" s="162">
        <v>6240</v>
      </c>
      <c r="H191" s="163">
        <f t="shared" si="4"/>
        <v>2722.72</v>
      </c>
      <c r="I191" s="164"/>
      <c r="J191" s="164"/>
    </row>
    <row r="192" spans="1:10" ht="66.2" customHeight="1">
      <c r="A192" s="39">
        <v>180</v>
      </c>
      <c r="B192" s="39" t="s">
        <v>366</v>
      </c>
      <c r="C192" s="37" t="s">
        <v>367</v>
      </c>
      <c r="D192" s="39" t="s">
        <v>237</v>
      </c>
      <c r="E192" s="39" t="s">
        <v>25</v>
      </c>
      <c r="F192" s="162">
        <v>4927</v>
      </c>
      <c r="G192" s="162">
        <v>4160</v>
      </c>
      <c r="H192" s="163">
        <f t="shared" si="4"/>
        <v>4927</v>
      </c>
      <c r="I192" s="164"/>
      <c r="J192" s="164"/>
    </row>
    <row r="193" spans="1:10" ht="37.5" customHeight="1">
      <c r="A193" s="39">
        <v>181</v>
      </c>
      <c r="B193" s="39" t="s">
        <v>100</v>
      </c>
      <c r="C193" s="37" t="s">
        <v>101</v>
      </c>
      <c r="D193" s="39" t="s">
        <v>37</v>
      </c>
      <c r="E193" s="39" t="s">
        <v>368</v>
      </c>
      <c r="F193" s="162">
        <v>32.5</v>
      </c>
      <c r="G193" s="162">
        <v>7.28728</v>
      </c>
      <c r="H193" s="163">
        <f t="shared" si="4"/>
        <v>929.82500000000005</v>
      </c>
      <c r="I193" s="164"/>
      <c r="J193" s="164"/>
    </row>
    <row r="194" spans="1:10" ht="22.7" customHeight="1">
      <c r="A194" s="39"/>
      <c r="B194" s="188" t="s">
        <v>369</v>
      </c>
      <c r="C194" s="189"/>
      <c r="D194" s="39"/>
      <c r="E194" s="39"/>
      <c r="F194" s="162">
        <v>0</v>
      </c>
      <c r="G194" s="162">
        <v>0</v>
      </c>
      <c r="H194" s="163">
        <f t="shared" si="4"/>
        <v>0</v>
      </c>
      <c r="I194" s="39"/>
      <c r="J194" s="164"/>
    </row>
    <row r="195" spans="1:10" ht="59.25" customHeight="1">
      <c r="A195" s="39">
        <v>182</v>
      </c>
      <c r="B195" s="39" t="s">
        <v>370</v>
      </c>
      <c r="C195" s="37" t="s">
        <v>156</v>
      </c>
      <c r="D195" s="39" t="s">
        <v>28</v>
      </c>
      <c r="E195" s="39" t="s">
        <v>371</v>
      </c>
      <c r="F195" s="162">
        <v>26</v>
      </c>
      <c r="G195" s="162">
        <v>0</v>
      </c>
      <c r="H195" s="163">
        <f t="shared" si="4"/>
        <v>8183.24</v>
      </c>
      <c r="I195" s="164"/>
      <c r="J195" s="164"/>
    </row>
    <row r="196" spans="1:10" ht="38.25" customHeight="1">
      <c r="A196" s="39">
        <v>183</v>
      </c>
      <c r="B196" s="39" t="s">
        <v>35</v>
      </c>
      <c r="C196" s="37" t="s">
        <v>372</v>
      </c>
      <c r="D196" s="39" t="s">
        <v>37</v>
      </c>
      <c r="E196" s="39" t="s">
        <v>373</v>
      </c>
      <c r="F196" s="162">
        <v>16.899999999999999</v>
      </c>
      <c r="G196" s="162">
        <v>0</v>
      </c>
      <c r="H196" s="163">
        <f t="shared" si="4"/>
        <v>6291.0249999999996</v>
      </c>
      <c r="I196" s="164"/>
      <c r="J196" s="164"/>
    </row>
    <row r="197" spans="1:10" ht="75.2" customHeight="1">
      <c r="A197" s="39">
        <v>184</v>
      </c>
      <c r="B197" s="39" t="s">
        <v>31</v>
      </c>
      <c r="C197" s="37" t="s">
        <v>32</v>
      </c>
      <c r="D197" s="39" t="s">
        <v>28</v>
      </c>
      <c r="E197" s="39" t="s">
        <v>374</v>
      </c>
      <c r="F197" s="162">
        <v>36.4</v>
      </c>
      <c r="G197" s="162">
        <v>0</v>
      </c>
      <c r="H197" s="163">
        <f t="shared" si="4"/>
        <v>1177.54</v>
      </c>
      <c r="I197" s="164"/>
      <c r="J197" s="164"/>
    </row>
    <row r="198" spans="1:10" ht="33" customHeight="1">
      <c r="A198" s="39">
        <v>185</v>
      </c>
      <c r="B198" s="39" t="s">
        <v>40</v>
      </c>
      <c r="C198" s="37" t="s">
        <v>41</v>
      </c>
      <c r="D198" s="39" t="s">
        <v>28</v>
      </c>
      <c r="E198" s="39" t="s">
        <v>375</v>
      </c>
      <c r="F198" s="162">
        <v>403</v>
      </c>
      <c r="G198" s="162">
        <v>201.292</v>
      </c>
      <c r="H198" s="163">
        <f t="shared" si="4"/>
        <v>22515.61</v>
      </c>
      <c r="I198" s="164"/>
      <c r="J198" s="164"/>
    </row>
    <row r="199" spans="1:10" ht="60" customHeight="1">
      <c r="A199" s="39">
        <v>186</v>
      </c>
      <c r="B199" s="39" t="s">
        <v>44</v>
      </c>
      <c r="C199" s="37" t="s">
        <v>45</v>
      </c>
      <c r="D199" s="39" t="s">
        <v>28</v>
      </c>
      <c r="E199" s="39" t="s">
        <v>376</v>
      </c>
      <c r="F199" s="162">
        <v>858</v>
      </c>
      <c r="G199" s="162">
        <v>685.1</v>
      </c>
      <c r="H199" s="163">
        <f t="shared" ref="H199:H262" si="5">E199*F199</f>
        <v>31994.82</v>
      </c>
      <c r="I199" s="164"/>
      <c r="J199" s="164"/>
    </row>
    <row r="200" spans="1:10" ht="72.599999999999994" customHeight="1">
      <c r="A200" s="39">
        <v>187</v>
      </c>
      <c r="B200" s="39" t="s">
        <v>377</v>
      </c>
      <c r="C200" s="37" t="s">
        <v>378</v>
      </c>
      <c r="D200" s="39" t="s">
        <v>28</v>
      </c>
      <c r="E200" s="39" t="s">
        <v>379</v>
      </c>
      <c r="F200" s="162">
        <v>938.6</v>
      </c>
      <c r="G200" s="162">
        <v>700.7</v>
      </c>
      <c r="H200" s="163">
        <f t="shared" si="5"/>
        <v>50524.838000000003</v>
      </c>
      <c r="I200" s="164"/>
      <c r="J200" s="164"/>
    </row>
    <row r="201" spans="1:10" ht="51.4" customHeight="1">
      <c r="A201" s="39">
        <v>188</v>
      </c>
      <c r="B201" s="39" t="s">
        <v>380</v>
      </c>
      <c r="C201" s="37" t="s">
        <v>73</v>
      </c>
      <c r="D201" s="39" t="s">
        <v>74</v>
      </c>
      <c r="E201" s="39" t="s">
        <v>381</v>
      </c>
      <c r="F201" s="162">
        <v>8723.1260999999995</v>
      </c>
      <c r="G201" s="162">
        <v>4667.6939400000001</v>
      </c>
      <c r="H201" s="163">
        <f t="shared" si="5"/>
        <v>28071.019789800001</v>
      </c>
      <c r="I201" s="164"/>
      <c r="J201" s="164"/>
    </row>
    <row r="202" spans="1:10" ht="48" customHeight="1">
      <c r="A202" s="39">
        <v>189</v>
      </c>
      <c r="B202" s="39" t="s">
        <v>382</v>
      </c>
      <c r="C202" s="37" t="s">
        <v>383</v>
      </c>
      <c r="D202" s="39" t="s">
        <v>37</v>
      </c>
      <c r="E202" s="39" t="s">
        <v>384</v>
      </c>
      <c r="F202" s="162">
        <f>(G202+130)*1.3</f>
        <v>321.10000000000002</v>
      </c>
      <c r="G202" s="162">
        <v>117</v>
      </c>
      <c r="H202" s="163">
        <f t="shared" si="5"/>
        <v>111880.87300000001</v>
      </c>
      <c r="I202" s="164"/>
      <c r="J202" s="164"/>
    </row>
    <row r="203" spans="1:10" ht="50.25" customHeight="1">
      <c r="A203" s="39">
        <v>190</v>
      </c>
      <c r="B203" s="39" t="s">
        <v>385</v>
      </c>
      <c r="C203" s="37" t="s">
        <v>386</v>
      </c>
      <c r="D203" s="39" t="s">
        <v>37</v>
      </c>
      <c r="E203" s="39" t="s">
        <v>387</v>
      </c>
      <c r="F203" s="162">
        <v>58.5</v>
      </c>
      <c r="G203" s="162">
        <v>12.74</v>
      </c>
      <c r="H203" s="163">
        <f t="shared" si="5"/>
        <v>19832.669999999998</v>
      </c>
      <c r="I203" s="164"/>
      <c r="J203" s="164"/>
    </row>
    <row r="204" spans="1:10" ht="48" customHeight="1">
      <c r="A204" s="39">
        <v>191</v>
      </c>
      <c r="B204" s="39" t="s">
        <v>388</v>
      </c>
      <c r="C204" s="37" t="s">
        <v>389</v>
      </c>
      <c r="D204" s="39" t="s">
        <v>37</v>
      </c>
      <c r="E204" s="39" t="s">
        <v>390</v>
      </c>
      <c r="F204" s="162">
        <v>110.5</v>
      </c>
      <c r="G204" s="162">
        <v>49.048999999999999</v>
      </c>
      <c r="H204" s="163">
        <f t="shared" si="5"/>
        <v>42825.38</v>
      </c>
      <c r="I204" s="164"/>
      <c r="J204" s="164"/>
    </row>
    <row r="205" spans="1:10" ht="48" customHeight="1">
      <c r="A205" s="39">
        <v>192</v>
      </c>
      <c r="B205" s="39" t="s">
        <v>391</v>
      </c>
      <c r="C205" s="37" t="s">
        <v>392</v>
      </c>
      <c r="D205" s="39" t="s">
        <v>37</v>
      </c>
      <c r="E205" s="39" t="s">
        <v>387</v>
      </c>
      <c r="F205" s="162">
        <v>58.5</v>
      </c>
      <c r="G205" s="162">
        <v>19.11</v>
      </c>
      <c r="H205" s="163">
        <f t="shared" si="5"/>
        <v>19832.669999999998</v>
      </c>
      <c r="I205" s="164"/>
      <c r="J205" s="164"/>
    </row>
    <row r="206" spans="1:10" ht="75.2" customHeight="1">
      <c r="A206" s="39">
        <v>193</v>
      </c>
      <c r="B206" s="39" t="s">
        <v>393</v>
      </c>
      <c r="C206" s="37" t="s">
        <v>394</v>
      </c>
      <c r="D206" s="39" t="s">
        <v>186</v>
      </c>
      <c r="E206" s="39" t="s">
        <v>395</v>
      </c>
      <c r="F206" s="162">
        <v>956.8</v>
      </c>
      <c r="G206" s="162">
        <v>718.9</v>
      </c>
      <c r="H206" s="163">
        <f t="shared" si="5"/>
        <v>104769.60000000001</v>
      </c>
      <c r="I206" s="164"/>
      <c r="J206" s="164"/>
    </row>
    <row r="207" spans="1:10" ht="66.2" customHeight="1">
      <c r="A207" s="39">
        <v>194</v>
      </c>
      <c r="B207" s="39" t="s">
        <v>396</v>
      </c>
      <c r="C207" s="37" t="s">
        <v>397</v>
      </c>
      <c r="D207" s="39" t="s">
        <v>186</v>
      </c>
      <c r="E207" s="39" t="s">
        <v>398</v>
      </c>
      <c r="F207" s="162">
        <v>328.9</v>
      </c>
      <c r="G207" s="162">
        <v>101.92</v>
      </c>
      <c r="H207" s="163">
        <f t="shared" si="5"/>
        <v>10501.777</v>
      </c>
      <c r="I207" s="164"/>
      <c r="J207" s="164"/>
    </row>
    <row r="208" spans="1:10" ht="87.2" customHeight="1">
      <c r="A208" s="39">
        <v>195</v>
      </c>
      <c r="B208" s="39" t="s">
        <v>399</v>
      </c>
      <c r="C208" s="37" t="s">
        <v>400</v>
      </c>
      <c r="D208" s="39" t="s">
        <v>186</v>
      </c>
      <c r="E208" s="39" t="s">
        <v>401</v>
      </c>
      <c r="F208" s="162">
        <v>575.9</v>
      </c>
      <c r="G208" s="162">
        <v>400.4</v>
      </c>
      <c r="H208" s="163">
        <f t="shared" si="5"/>
        <v>15238.314</v>
      </c>
      <c r="I208" s="164"/>
      <c r="J208" s="164"/>
    </row>
    <row r="209" spans="1:10" ht="51.4" customHeight="1">
      <c r="A209" s="39">
        <v>196</v>
      </c>
      <c r="B209" s="39" t="s">
        <v>402</v>
      </c>
      <c r="C209" s="37" t="s">
        <v>403</v>
      </c>
      <c r="D209" s="39" t="s">
        <v>37</v>
      </c>
      <c r="E209" s="39" t="s">
        <v>404</v>
      </c>
      <c r="F209" s="162">
        <f>(G209+182)*1.3</f>
        <v>456.3</v>
      </c>
      <c r="G209" s="162">
        <v>169</v>
      </c>
      <c r="H209" s="163">
        <f t="shared" si="5"/>
        <v>447.17399999999998</v>
      </c>
      <c r="I209" s="164"/>
      <c r="J209" s="164"/>
    </row>
    <row r="210" spans="1:10" ht="50.85" customHeight="1">
      <c r="A210" s="39">
        <v>197</v>
      </c>
      <c r="B210" s="39" t="s">
        <v>405</v>
      </c>
      <c r="C210" s="37" t="s">
        <v>406</v>
      </c>
      <c r="D210" s="39" t="s">
        <v>186</v>
      </c>
      <c r="E210" s="39" t="s">
        <v>407</v>
      </c>
      <c r="F210" s="162">
        <v>70.069999999999993</v>
      </c>
      <c r="G210" s="162">
        <v>45.5</v>
      </c>
      <c r="H210" s="163">
        <f t="shared" si="5"/>
        <v>2322.1197999999999</v>
      </c>
      <c r="I210" s="164"/>
      <c r="J210" s="164"/>
    </row>
    <row r="211" spans="1:10" ht="51.4" customHeight="1">
      <c r="A211" s="39">
        <v>198</v>
      </c>
      <c r="B211" s="39" t="s">
        <v>408</v>
      </c>
      <c r="C211" s="37" t="s">
        <v>409</v>
      </c>
      <c r="D211" s="39" t="s">
        <v>28</v>
      </c>
      <c r="E211" s="39" t="s">
        <v>410</v>
      </c>
      <c r="F211" s="162">
        <v>858</v>
      </c>
      <c r="G211" s="162">
        <v>685.1</v>
      </c>
      <c r="H211" s="163">
        <f t="shared" si="5"/>
        <v>25.74</v>
      </c>
      <c r="I211" s="164"/>
      <c r="J211" s="164"/>
    </row>
    <row r="212" spans="1:10" ht="75.2" customHeight="1">
      <c r="A212" s="39">
        <v>199</v>
      </c>
      <c r="B212" s="39" t="s">
        <v>411</v>
      </c>
      <c r="C212" s="37" t="s">
        <v>412</v>
      </c>
      <c r="D212" s="39" t="s">
        <v>28</v>
      </c>
      <c r="E212" s="39" t="s">
        <v>413</v>
      </c>
      <c r="F212" s="162">
        <v>990.6</v>
      </c>
      <c r="G212" s="162">
        <v>391.3</v>
      </c>
      <c r="H212" s="163">
        <f t="shared" si="5"/>
        <v>158.49600000000001</v>
      </c>
      <c r="I212" s="164"/>
      <c r="J212" s="164"/>
    </row>
    <row r="213" spans="1:10" ht="48" customHeight="1">
      <c r="A213" s="39">
        <v>200</v>
      </c>
      <c r="B213" s="39" t="s">
        <v>414</v>
      </c>
      <c r="C213" s="37" t="s">
        <v>415</v>
      </c>
      <c r="D213" s="39" t="s">
        <v>37</v>
      </c>
      <c r="E213" s="39" t="s">
        <v>416</v>
      </c>
      <c r="F213" s="162">
        <v>604.74699999999996</v>
      </c>
      <c r="G213" s="162">
        <v>261.17</v>
      </c>
      <c r="H213" s="163">
        <f t="shared" si="5"/>
        <v>520.08241999999996</v>
      </c>
      <c r="I213" s="164"/>
      <c r="J213" s="164"/>
    </row>
    <row r="214" spans="1:10" ht="48.75" customHeight="1">
      <c r="A214" s="39">
        <v>201</v>
      </c>
      <c r="B214" s="39" t="s">
        <v>417</v>
      </c>
      <c r="C214" s="37" t="s">
        <v>418</v>
      </c>
      <c r="D214" s="39" t="s">
        <v>37</v>
      </c>
      <c r="E214" s="39" t="s">
        <v>419</v>
      </c>
      <c r="F214" s="162">
        <v>604.74699999999996</v>
      </c>
      <c r="G214" s="162">
        <v>261.17</v>
      </c>
      <c r="H214" s="163">
        <f t="shared" si="5"/>
        <v>302.37349999999998</v>
      </c>
      <c r="I214" s="164"/>
      <c r="J214" s="164"/>
    </row>
    <row r="215" spans="1:10" ht="78.75" customHeight="1">
      <c r="A215" s="39">
        <v>202</v>
      </c>
      <c r="B215" s="39" t="s">
        <v>420</v>
      </c>
      <c r="C215" s="37" t="s">
        <v>421</v>
      </c>
      <c r="D215" s="39" t="s">
        <v>186</v>
      </c>
      <c r="E215" s="39" t="s">
        <v>422</v>
      </c>
      <c r="F215" s="162">
        <v>610.61</v>
      </c>
      <c r="G215" s="162">
        <v>159.25</v>
      </c>
      <c r="H215" s="163">
        <f t="shared" si="5"/>
        <v>2137.1350000000002</v>
      </c>
      <c r="I215" s="164"/>
      <c r="J215" s="164"/>
    </row>
    <row r="216" spans="1:10" ht="22.7" customHeight="1">
      <c r="A216" s="39"/>
      <c r="B216" s="188" t="s">
        <v>423</v>
      </c>
      <c r="C216" s="189"/>
      <c r="D216" s="39"/>
      <c r="E216" s="39"/>
      <c r="F216" s="162">
        <v>0</v>
      </c>
      <c r="G216" s="162">
        <v>0</v>
      </c>
      <c r="H216" s="163"/>
      <c r="I216" s="39"/>
      <c r="J216" s="164"/>
    </row>
    <row r="217" spans="1:10" ht="60.75" customHeight="1">
      <c r="A217" s="39">
        <v>203</v>
      </c>
      <c r="B217" s="39" t="s">
        <v>26</v>
      </c>
      <c r="C217" s="37" t="s">
        <v>156</v>
      </c>
      <c r="D217" s="39" t="s">
        <v>28</v>
      </c>
      <c r="E217" s="39" t="s">
        <v>424</v>
      </c>
      <c r="F217" s="162">
        <v>26</v>
      </c>
      <c r="G217" s="162">
        <v>0</v>
      </c>
      <c r="H217" s="163">
        <f t="shared" si="5"/>
        <v>369.2</v>
      </c>
      <c r="I217" s="164"/>
      <c r="J217" s="164"/>
    </row>
    <row r="218" spans="1:10" ht="75.2" customHeight="1">
      <c r="A218" s="39">
        <v>204</v>
      </c>
      <c r="B218" s="39" t="s">
        <v>31</v>
      </c>
      <c r="C218" s="37" t="s">
        <v>32</v>
      </c>
      <c r="D218" s="39" t="s">
        <v>28</v>
      </c>
      <c r="E218" s="39" t="s">
        <v>425</v>
      </c>
      <c r="F218" s="162">
        <v>36.4</v>
      </c>
      <c r="G218" s="162">
        <v>0</v>
      </c>
      <c r="H218" s="163">
        <f t="shared" si="5"/>
        <v>314.86</v>
      </c>
      <c r="I218" s="164"/>
      <c r="J218" s="164"/>
    </row>
    <row r="219" spans="1:10" ht="27" customHeight="1">
      <c r="A219" s="39">
        <v>205</v>
      </c>
      <c r="B219" s="39" t="s">
        <v>35</v>
      </c>
      <c r="C219" s="37" t="s">
        <v>36</v>
      </c>
      <c r="D219" s="39" t="s">
        <v>37</v>
      </c>
      <c r="E219" s="39" t="s">
        <v>426</v>
      </c>
      <c r="F219" s="162">
        <v>16.899999999999999</v>
      </c>
      <c r="G219" s="162">
        <v>0</v>
      </c>
      <c r="H219" s="163">
        <f t="shared" si="5"/>
        <v>187.25200000000001</v>
      </c>
      <c r="I219" s="164"/>
      <c r="J219" s="164"/>
    </row>
    <row r="220" spans="1:10" ht="88.7" customHeight="1">
      <c r="A220" s="39">
        <v>206</v>
      </c>
      <c r="B220" s="39" t="s">
        <v>44</v>
      </c>
      <c r="C220" s="37" t="s">
        <v>427</v>
      </c>
      <c r="D220" s="39" t="s">
        <v>28</v>
      </c>
      <c r="E220" s="39" t="s">
        <v>428</v>
      </c>
      <c r="F220" s="162">
        <v>845</v>
      </c>
      <c r="G220" s="162">
        <v>672.1</v>
      </c>
      <c r="H220" s="163">
        <f t="shared" si="5"/>
        <v>937.95</v>
      </c>
      <c r="I220" s="164"/>
      <c r="J220" s="164"/>
    </row>
    <row r="221" spans="1:10" ht="66.2" customHeight="1">
      <c r="A221" s="39">
        <v>207</v>
      </c>
      <c r="B221" s="39" t="s">
        <v>56</v>
      </c>
      <c r="C221" s="37" t="s">
        <v>429</v>
      </c>
      <c r="D221" s="39" t="s">
        <v>28</v>
      </c>
      <c r="E221" s="39" t="s">
        <v>430</v>
      </c>
      <c r="F221" s="162">
        <v>950.3</v>
      </c>
      <c r="G221" s="162">
        <v>712.4</v>
      </c>
      <c r="H221" s="163">
        <f t="shared" si="5"/>
        <v>3050.4630000000002</v>
      </c>
      <c r="I221" s="164"/>
      <c r="J221" s="164"/>
    </row>
    <row r="222" spans="1:10" ht="74.25" customHeight="1">
      <c r="A222" s="39">
        <v>208</v>
      </c>
      <c r="B222" s="39" t="s">
        <v>431</v>
      </c>
      <c r="C222" s="37" t="s">
        <v>432</v>
      </c>
      <c r="D222" s="39" t="s">
        <v>28</v>
      </c>
      <c r="E222" s="39" t="s">
        <v>433</v>
      </c>
      <c r="F222" s="162">
        <v>938.6</v>
      </c>
      <c r="G222" s="162">
        <v>700.7</v>
      </c>
      <c r="H222" s="163">
        <f t="shared" si="5"/>
        <v>750.88</v>
      </c>
      <c r="I222" s="164"/>
      <c r="J222" s="164"/>
    </row>
    <row r="223" spans="1:10" ht="81" customHeight="1">
      <c r="A223" s="39">
        <v>209</v>
      </c>
      <c r="B223" s="39" t="s">
        <v>434</v>
      </c>
      <c r="C223" s="37" t="s">
        <v>435</v>
      </c>
      <c r="D223" s="39" t="s">
        <v>28</v>
      </c>
      <c r="E223" s="39" t="s">
        <v>436</v>
      </c>
      <c r="F223" s="162">
        <v>938.6</v>
      </c>
      <c r="G223" s="162">
        <v>700.7</v>
      </c>
      <c r="H223" s="163">
        <f t="shared" si="5"/>
        <v>1886.586</v>
      </c>
      <c r="I223" s="164"/>
      <c r="J223" s="164"/>
    </row>
    <row r="224" spans="1:10" ht="51.4" customHeight="1">
      <c r="A224" s="39">
        <v>210</v>
      </c>
      <c r="B224" s="39" t="s">
        <v>437</v>
      </c>
      <c r="C224" s="37" t="s">
        <v>73</v>
      </c>
      <c r="D224" s="39" t="s">
        <v>74</v>
      </c>
      <c r="E224" s="39" t="s">
        <v>438</v>
      </c>
      <c r="F224" s="162">
        <v>8463.1260999999995</v>
      </c>
      <c r="G224" s="162">
        <v>4667.6939400000001</v>
      </c>
      <c r="H224" s="163">
        <f t="shared" si="5"/>
        <v>981.72262760000001</v>
      </c>
      <c r="I224" s="164"/>
      <c r="J224" s="164"/>
    </row>
    <row r="225" spans="1:10" ht="51.4" customHeight="1">
      <c r="A225" s="39">
        <v>211</v>
      </c>
      <c r="B225" s="39" t="s">
        <v>437</v>
      </c>
      <c r="C225" s="37" t="s">
        <v>77</v>
      </c>
      <c r="D225" s="39" t="s">
        <v>74</v>
      </c>
      <c r="E225" s="39" t="s">
        <v>439</v>
      </c>
      <c r="F225" s="162">
        <v>8136.3424999999997</v>
      </c>
      <c r="G225" s="162">
        <v>4874.3749600000001</v>
      </c>
      <c r="H225" s="163">
        <f t="shared" si="5"/>
        <v>5190.9865149999996</v>
      </c>
      <c r="I225" s="164"/>
      <c r="J225" s="164"/>
    </row>
    <row r="226" spans="1:10" ht="42.2" customHeight="1">
      <c r="A226" s="39">
        <v>212</v>
      </c>
      <c r="B226" s="39" t="s">
        <v>440</v>
      </c>
      <c r="C226" s="37" t="s">
        <v>441</v>
      </c>
      <c r="D226" s="39" t="s">
        <v>37</v>
      </c>
      <c r="E226" s="39" t="s">
        <v>442</v>
      </c>
      <c r="F226" s="162">
        <f>(G226+130)*1.3</f>
        <v>338</v>
      </c>
      <c r="G226" s="162">
        <v>130</v>
      </c>
      <c r="H226" s="163">
        <f t="shared" si="5"/>
        <v>3772.08</v>
      </c>
      <c r="I226" s="164"/>
      <c r="J226" s="164"/>
    </row>
    <row r="227" spans="1:10" ht="51.4" customHeight="1">
      <c r="A227" s="39">
        <v>213</v>
      </c>
      <c r="B227" s="39" t="s">
        <v>443</v>
      </c>
      <c r="C227" s="37" t="s">
        <v>444</v>
      </c>
      <c r="D227" s="39" t="s">
        <v>37</v>
      </c>
      <c r="E227" s="39" t="s">
        <v>445</v>
      </c>
      <c r="F227" s="162">
        <v>943.8</v>
      </c>
      <c r="G227" s="162">
        <v>705.9</v>
      </c>
      <c r="H227" s="163">
        <f t="shared" si="5"/>
        <v>2340.6239999999998</v>
      </c>
      <c r="I227" s="164"/>
      <c r="J227" s="164"/>
    </row>
    <row r="228" spans="1:10" ht="42.2" customHeight="1">
      <c r="A228" s="39">
        <v>214</v>
      </c>
      <c r="B228" s="39" t="s">
        <v>443</v>
      </c>
      <c r="C228" s="37" t="s">
        <v>446</v>
      </c>
      <c r="D228" s="39" t="s">
        <v>37</v>
      </c>
      <c r="E228" s="39" t="s">
        <v>447</v>
      </c>
      <c r="F228" s="162">
        <f>(G228+182)*1.3</f>
        <v>456.3</v>
      </c>
      <c r="G228" s="162">
        <v>169</v>
      </c>
      <c r="H228" s="163">
        <f t="shared" si="5"/>
        <v>565.81200000000001</v>
      </c>
      <c r="I228" s="164"/>
      <c r="J228" s="164"/>
    </row>
    <row r="229" spans="1:10" ht="42.2" customHeight="1">
      <c r="A229" s="39">
        <v>215</v>
      </c>
      <c r="B229" s="39" t="s">
        <v>443</v>
      </c>
      <c r="C229" s="37" t="s">
        <v>448</v>
      </c>
      <c r="D229" s="39" t="s">
        <v>37</v>
      </c>
      <c r="E229" s="39" t="s">
        <v>449</v>
      </c>
      <c r="F229" s="162">
        <f>(G229+182)*1.3</f>
        <v>456.3</v>
      </c>
      <c r="G229" s="162">
        <v>169</v>
      </c>
      <c r="H229" s="163">
        <f t="shared" si="5"/>
        <v>962.79300000000001</v>
      </c>
      <c r="I229" s="164"/>
      <c r="J229" s="164"/>
    </row>
    <row r="230" spans="1:10" ht="60" customHeight="1">
      <c r="A230" s="39">
        <v>216</v>
      </c>
      <c r="B230" s="39" t="s">
        <v>450</v>
      </c>
      <c r="C230" s="37" t="s">
        <v>451</v>
      </c>
      <c r="D230" s="39" t="s">
        <v>186</v>
      </c>
      <c r="E230" s="39" t="s">
        <v>452</v>
      </c>
      <c r="F230" s="162">
        <v>78</v>
      </c>
      <c r="G230" s="162">
        <v>0</v>
      </c>
      <c r="H230" s="163">
        <f t="shared" si="5"/>
        <v>967.2</v>
      </c>
      <c r="I230" s="164"/>
      <c r="J230" s="164"/>
    </row>
    <row r="231" spans="1:10" ht="87.2" customHeight="1">
      <c r="A231" s="39">
        <v>217</v>
      </c>
      <c r="B231" s="39" t="s">
        <v>453</v>
      </c>
      <c r="C231" s="37" t="s">
        <v>454</v>
      </c>
      <c r="D231" s="39" t="s">
        <v>186</v>
      </c>
      <c r="E231" s="39" t="s">
        <v>452</v>
      </c>
      <c r="F231" s="162">
        <v>471.9</v>
      </c>
      <c r="G231" s="162">
        <v>254.8</v>
      </c>
      <c r="H231" s="163">
        <f t="shared" si="5"/>
        <v>5851.56</v>
      </c>
      <c r="I231" s="164"/>
      <c r="J231" s="164"/>
    </row>
    <row r="232" spans="1:10" ht="22.7" customHeight="1">
      <c r="A232" s="39"/>
      <c r="B232" s="188" t="s">
        <v>455</v>
      </c>
      <c r="C232" s="189"/>
      <c r="D232" s="39"/>
      <c r="E232" s="39"/>
      <c r="F232" s="162">
        <v>0</v>
      </c>
      <c r="G232" s="162">
        <v>0</v>
      </c>
      <c r="H232" s="163">
        <f t="shared" si="5"/>
        <v>0</v>
      </c>
      <c r="I232" s="39"/>
      <c r="J232" s="164"/>
    </row>
    <row r="233" spans="1:10" ht="60.75" customHeight="1">
      <c r="A233" s="39">
        <v>218</v>
      </c>
      <c r="B233" s="39" t="s">
        <v>370</v>
      </c>
      <c r="C233" s="37" t="s">
        <v>156</v>
      </c>
      <c r="D233" s="39" t="s">
        <v>28</v>
      </c>
      <c r="E233" s="39" t="s">
        <v>456</v>
      </c>
      <c r="F233" s="162">
        <v>26</v>
      </c>
      <c r="G233" s="162">
        <v>0</v>
      </c>
      <c r="H233" s="163">
        <f t="shared" si="5"/>
        <v>8192.86</v>
      </c>
      <c r="I233" s="164"/>
      <c r="J233" s="164"/>
    </row>
    <row r="234" spans="1:10" ht="33" customHeight="1">
      <c r="A234" s="39">
        <v>219</v>
      </c>
      <c r="B234" s="39" t="s">
        <v>35</v>
      </c>
      <c r="C234" s="37" t="s">
        <v>372</v>
      </c>
      <c r="D234" s="39" t="s">
        <v>37</v>
      </c>
      <c r="E234" s="39" t="s">
        <v>457</v>
      </c>
      <c r="F234" s="162">
        <v>16.899999999999999</v>
      </c>
      <c r="G234" s="162">
        <v>0</v>
      </c>
      <c r="H234" s="163">
        <f t="shared" si="5"/>
        <v>7011.81</v>
      </c>
      <c r="I234" s="164"/>
      <c r="J234" s="164"/>
    </row>
    <row r="235" spans="1:10" ht="75.2" customHeight="1">
      <c r="A235" s="39">
        <v>220</v>
      </c>
      <c r="B235" s="39" t="s">
        <v>31</v>
      </c>
      <c r="C235" s="37" t="s">
        <v>32</v>
      </c>
      <c r="D235" s="39" t="s">
        <v>28</v>
      </c>
      <c r="E235" s="39" t="s">
        <v>458</v>
      </c>
      <c r="F235" s="162">
        <v>36.4</v>
      </c>
      <c r="G235" s="162">
        <v>0</v>
      </c>
      <c r="H235" s="163">
        <f t="shared" si="5"/>
        <v>2786.7840000000001</v>
      </c>
      <c r="I235" s="164"/>
      <c r="J235" s="164"/>
    </row>
    <row r="236" spans="1:10" ht="33" customHeight="1">
      <c r="A236" s="39">
        <v>221</v>
      </c>
      <c r="B236" s="39" t="s">
        <v>40</v>
      </c>
      <c r="C236" s="37" t="s">
        <v>41</v>
      </c>
      <c r="D236" s="39" t="s">
        <v>28</v>
      </c>
      <c r="E236" s="39" t="s">
        <v>459</v>
      </c>
      <c r="F236" s="162">
        <v>403</v>
      </c>
      <c r="G236" s="162">
        <v>201.292</v>
      </c>
      <c r="H236" s="163">
        <f t="shared" si="5"/>
        <v>25542.14</v>
      </c>
      <c r="I236" s="164"/>
      <c r="J236" s="164"/>
    </row>
    <row r="237" spans="1:10" ht="61.5" customHeight="1">
      <c r="A237" s="39">
        <v>222</v>
      </c>
      <c r="B237" s="39" t="s">
        <v>44</v>
      </c>
      <c r="C237" s="37" t="s">
        <v>45</v>
      </c>
      <c r="D237" s="39" t="s">
        <v>28</v>
      </c>
      <c r="E237" s="39" t="s">
        <v>460</v>
      </c>
      <c r="F237" s="162">
        <v>858</v>
      </c>
      <c r="G237" s="162">
        <v>685.1</v>
      </c>
      <c r="H237" s="163">
        <f t="shared" si="5"/>
        <v>36319.14</v>
      </c>
      <c r="I237" s="164"/>
      <c r="J237" s="164"/>
    </row>
    <row r="238" spans="1:10" ht="66.2" customHeight="1">
      <c r="A238" s="39">
        <v>223</v>
      </c>
      <c r="B238" s="39" t="s">
        <v>377</v>
      </c>
      <c r="C238" s="37" t="s">
        <v>378</v>
      </c>
      <c r="D238" s="39" t="s">
        <v>28</v>
      </c>
      <c r="E238" s="39" t="s">
        <v>461</v>
      </c>
      <c r="F238" s="162">
        <v>938.6</v>
      </c>
      <c r="G238" s="162">
        <v>700.7</v>
      </c>
      <c r="H238" s="163">
        <f t="shared" si="5"/>
        <v>68667.975999999995</v>
      </c>
      <c r="I238" s="164"/>
      <c r="J238" s="164"/>
    </row>
    <row r="239" spans="1:10" ht="51.4" customHeight="1">
      <c r="A239" s="39">
        <v>224</v>
      </c>
      <c r="B239" s="39" t="s">
        <v>380</v>
      </c>
      <c r="C239" s="37" t="s">
        <v>73</v>
      </c>
      <c r="D239" s="39" t="s">
        <v>74</v>
      </c>
      <c r="E239" s="39" t="s">
        <v>462</v>
      </c>
      <c r="F239" s="162">
        <v>8463.1260999999995</v>
      </c>
      <c r="G239" s="162">
        <v>4667.6939400000001</v>
      </c>
      <c r="H239" s="163">
        <f t="shared" si="5"/>
        <v>5077.8756599999997</v>
      </c>
      <c r="I239" s="164"/>
      <c r="J239" s="164"/>
    </row>
    <row r="240" spans="1:10" ht="48.75" customHeight="1">
      <c r="A240" s="39">
        <v>225</v>
      </c>
      <c r="B240" s="39" t="s">
        <v>380</v>
      </c>
      <c r="C240" s="37" t="s">
        <v>73</v>
      </c>
      <c r="D240" s="39" t="s">
        <v>74</v>
      </c>
      <c r="E240" s="39" t="s">
        <v>463</v>
      </c>
      <c r="F240" s="162">
        <v>8723.1260999999995</v>
      </c>
      <c r="G240" s="162">
        <v>4667.6939400000001</v>
      </c>
      <c r="H240" s="163">
        <f t="shared" si="5"/>
        <v>46546.600869599999</v>
      </c>
      <c r="I240" s="164"/>
      <c r="J240" s="164"/>
    </row>
    <row r="241" spans="1:10" ht="47.25" customHeight="1">
      <c r="A241" s="39">
        <v>226</v>
      </c>
      <c r="B241" s="39" t="s">
        <v>464</v>
      </c>
      <c r="C241" s="37" t="s">
        <v>465</v>
      </c>
      <c r="D241" s="39" t="s">
        <v>37</v>
      </c>
      <c r="E241" s="39" t="s">
        <v>466</v>
      </c>
      <c r="F241" s="162">
        <v>58.5</v>
      </c>
      <c r="G241" s="162">
        <v>19.5</v>
      </c>
      <c r="H241" s="163">
        <f t="shared" si="5"/>
        <v>16997.174999999999</v>
      </c>
      <c r="I241" s="164"/>
      <c r="J241" s="164"/>
    </row>
    <row r="242" spans="1:10" ht="48.75" customHeight="1">
      <c r="A242" s="39">
        <v>227</v>
      </c>
      <c r="B242" s="39" t="s">
        <v>388</v>
      </c>
      <c r="C242" s="37" t="s">
        <v>389</v>
      </c>
      <c r="D242" s="39" t="s">
        <v>37</v>
      </c>
      <c r="E242" s="39" t="s">
        <v>467</v>
      </c>
      <c r="F242" s="162">
        <v>110.5</v>
      </c>
      <c r="G242" s="162">
        <v>49.048999999999999</v>
      </c>
      <c r="H242" s="163">
        <f t="shared" si="5"/>
        <v>41491.644999999997</v>
      </c>
      <c r="I242" s="164"/>
      <c r="J242" s="164"/>
    </row>
    <row r="243" spans="1:10" ht="51.75" customHeight="1">
      <c r="A243" s="39">
        <v>228</v>
      </c>
      <c r="B243" s="39" t="s">
        <v>391</v>
      </c>
      <c r="C243" s="37" t="s">
        <v>468</v>
      </c>
      <c r="D243" s="39" t="s">
        <v>37</v>
      </c>
      <c r="E243" s="39" t="s">
        <v>466</v>
      </c>
      <c r="F243" s="162">
        <v>58.5</v>
      </c>
      <c r="G243" s="162">
        <v>19.11</v>
      </c>
      <c r="H243" s="163">
        <f t="shared" si="5"/>
        <v>16997.174999999999</v>
      </c>
      <c r="I243" s="164"/>
      <c r="J243" s="164"/>
    </row>
    <row r="244" spans="1:10" ht="45" customHeight="1">
      <c r="A244" s="39">
        <v>229</v>
      </c>
      <c r="B244" s="39" t="s">
        <v>382</v>
      </c>
      <c r="C244" s="37" t="s">
        <v>383</v>
      </c>
      <c r="D244" s="39" t="s">
        <v>37</v>
      </c>
      <c r="E244" s="39" t="s">
        <v>469</v>
      </c>
      <c r="F244" s="162">
        <f>(G244+130)*1.3</f>
        <v>321.10000000000002</v>
      </c>
      <c r="G244" s="162">
        <v>117</v>
      </c>
      <c r="H244" s="163">
        <f t="shared" si="5"/>
        <v>93889.64</v>
      </c>
      <c r="I244" s="164"/>
      <c r="J244" s="164"/>
    </row>
    <row r="245" spans="1:10" ht="42.2" customHeight="1">
      <c r="A245" s="39">
        <v>230</v>
      </c>
      <c r="B245" s="39" t="s">
        <v>470</v>
      </c>
      <c r="C245" s="37" t="s">
        <v>471</v>
      </c>
      <c r="D245" s="39" t="s">
        <v>37</v>
      </c>
      <c r="E245" s="39" t="s">
        <v>472</v>
      </c>
      <c r="F245" s="162">
        <f>(G245+182)*1.3</f>
        <v>405.6</v>
      </c>
      <c r="G245" s="162">
        <v>130</v>
      </c>
      <c r="H245" s="163">
        <f t="shared" si="5"/>
        <v>8038.9920000000002</v>
      </c>
      <c r="I245" s="164"/>
      <c r="J245" s="164"/>
    </row>
    <row r="246" spans="1:10" ht="96.4" customHeight="1">
      <c r="A246" s="39">
        <v>231</v>
      </c>
      <c r="B246" s="39" t="s">
        <v>473</v>
      </c>
      <c r="C246" s="37" t="s">
        <v>474</v>
      </c>
      <c r="D246" s="39" t="s">
        <v>186</v>
      </c>
      <c r="E246" s="39" t="s">
        <v>475</v>
      </c>
      <c r="F246" s="162">
        <v>299</v>
      </c>
      <c r="G246" s="162">
        <v>101.92</v>
      </c>
      <c r="H246" s="163">
        <f t="shared" si="5"/>
        <v>3588</v>
      </c>
      <c r="I246" s="164"/>
      <c r="J246" s="164"/>
    </row>
    <row r="247" spans="1:10" ht="87.2" customHeight="1">
      <c r="A247" s="39">
        <v>232</v>
      </c>
      <c r="B247" s="39" t="s">
        <v>476</v>
      </c>
      <c r="C247" s="37" t="s">
        <v>477</v>
      </c>
      <c r="D247" s="39" t="s">
        <v>186</v>
      </c>
      <c r="E247" s="39" t="s">
        <v>478</v>
      </c>
      <c r="F247" s="162">
        <v>299</v>
      </c>
      <c r="G247" s="162">
        <v>101.92</v>
      </c>
      <c r="H247" s="163">
        <f t="shared" si="5"/>
        <v>5091.97</v>
      </c>
      <c r="I247" s="164"/>
      <c r="J247" s="164"/>
    </row>
    <row r="248" spans="1:10" ht="120" customHeight="1">
      <c r="A248" s="39">
        <v>233</v>
      </c>
      <c r="B248" s="39" t="s">
        <v>479</v>
      </c>
      <c r="C248" s="37" t="s">
        <v>480</v>
      </c>
      <c r="D248" s="39" t="s">
        <v>186</v>
      </c>
      <c r="E248" s="39" t="s">
        <v>481</v>
      </c>
      <c r="F248" s="162">
        <v>336.76499999999999</v>
      </c>
      <c r="G248" s="162">
        <v>231.99539999999999</v>
      </c>
      <c r="H248" s="163">
        <f t="shared" si="5"/>
        <v>5711.5343999999996</v>
      </c>
      <c r="I248" s="164"/>
      <c r="J248" s="164"/>
    </row>
    <row r="249" spans="1:10" ht="84" customHeight="1">
      <c r="A249" s="39">
        <v>234</v>
      </c>
      <c r="B249" s="39" t="s">
        <v>482</v>
      </c>
      <c r="C249" s="37" t="s">
        <v>483</v>
      </c>
      <c r="D249" s="39" t="s">
        <v>37</v>
      </c>
      <c r="E249" s="39" t="s">
        <v>484</v>
      </c>
      <c r="F249" s="162">
        <v>500.5</v>
      </c>
      <c r="G249" s="162">
        <v>201.5</v>
      </c>
      <c r="H249" s="163">
        <f t="shared" si="5"/>
        <v>10890.88</v>
      </c>
      <c r="I249" s="164"/>
      <c r="J249" s="164"/>
    </row>
    <row r="250" spans="1:10" ht="42.2" customHeight="1">
      <c r="A250" s="39">
        <v>235</v>
      </c>
      <c r="B250" s="39" t="s">
        <v>485</v>
      </c>
      <c r="C250" s="37" t="s">
        <v>486</v>
      </c>
      <c r="D250" s="39" t="s">
        <v>37</v>
      </c>
      <c r="E250" s="39" t="s">
        <v>487</v>
      </c>
      <c r="F250" s="162">
        <v>21.45</v>
      </c>
      <c r="G250" s="162">
        <v>16.867760000000001</v>
      </c>
      <c r="H250" s="163">
        <f t="shared" si="5"/>
        <v>24.238499999999998</v>
      </c>
      <c r="I250" s="164"/>
      <c r="J250" s="164"/>
    </row>
    <row r="251" spans="1:10" ht="42.2" customHeight="1">
      <c r="A251" s="39">
        <v>236</v>
      </c>
      <c r="B251" s="39" t="s">
        <v>488</v>
      </c>
      <c r="C251" s="37" t="s">
        <v>489</v>
      </c>
      <c r="D251" s="39" t="s">
        <v>37</v>
      </c>
      <c r="E251" s="39" t="s">
        <v>487</v>
      </c>
      <c r="F251" s="162">
        <v>185.9</v>
      </c>
      <c r="G251" s="162">
        <v>110.5</v>
      </c>
      <c r="H251" s="163">
        <f t="shared" si="5"/>
        <v>210.06700000000001</v>
      </c>
      <c r="I251" s="164"/>
      <c r="J251" s="164"/>
    </row>
    <row r="252" spans="1:10" ht="42.2" customHeight="1">
      <c r="A252" s="39">
        <v>237</v>
      </c>
      <c r="B252" s="39" t="s">
        <v>490</v>
      </c>
      <c r="C252" s="37" t="s">
        <v>491</v>
      </c>
      <c r="D252" s="39" t="s">
        <v>152</v>
      </c>
      <c r="E252" s="39" t="s">
        <v>492</v>
      </c>
      <c r="F252" s="162">
        <v>117.26</v>
      </c>
      <c r="G252" s="162">
        <v>38.22</v>
      </c>
      <c r="H252" s="163">
        <f t="shared" si="5"/>
        <v>7621.9</v>
      </c>
      <c r="I252" s="164"/>
      <c r="J252" s="164"/>
    </row>
    <row r="253" spans="1:10" ht="42.2" customHeight="1">
      <c r="A253" s="39">
        <v>238</v>
      </c>
      <c r="B253" s="39" t="s">
        <v>493</v>
      </c>
      <c r="C253" s="37" t="s">
        <v>494</v>
      </c>
      <c r="D253" s="39" t="s">
        <v>37</v>
      </c>
      <c r="E253" s="39" t="s">
        <v>495</v>
      </c>
      <c r="F253" s="162">
        <v>185.9</v>
      </c>
      <c r="G253" s="162">
        <v>110.5</v>
      </c>
      <c r="H253" s="163">
        <f t="shared" si="5"/>
        <v>966.68</v>
      </c>
      <c r="I253" s="164"/>
      <c r="J253" s="164"/>
    </row>
    <row r="254" spans="1:10" ht="87.2" customHeight="1">
      <c r="A254" s="39">
        <v>239</v>
      </c>
      <c r="B254" s="39" t="s">
        <v>496</v>
      </c>
      <c r="C254" s="37" t="s">
        <v>497</v>
      </c>
      <c r="D254" s="39" t="s">
        <v>186</v>
      </c>
      <c r="E254" s="39" t="s">
        <v>498</v>
      </c>
      <c r="F254" s="162">
        <v>254.7688</v>
      </c>
      <c r="G254" s="162">
        <v>169</v>
      </c>
      <c r="H254" s="163">
        <f t="shared" si="5"/>
        <v>6618.8934239999999</v>
      </c>
      <c r="I254" s="164"/>
      <c r="J254" s="164"/>
    </row>
    <row r="255" spans="1:10" ht="66.2" customHeight="1">
      <c r="A255" s="39">
        <v>240</v>
      </c>
      <c r="B255" s="39" t="s">
        <v>499</v>
      </c>
      <c r="C255" s="37" t="s">
        <v>500</v>
      </c>
      <c r="D255" s="39" t="s">
        <v>37</v>
      </c>
      <c r="E255" s="39" t="s">
        <v>501</v>
      </c>
      <c r="F255" s="162">
        <v>1463.5478000000001</v>
      </c>
      <c r="G255" s="162">
        <v>1118</v>
      </c>
      <c r="H255" s="163">
        <f t="shared" si="5"/>
        <v>5707.8364199999996</v>
      </c>
      <c r="I255" s="164"/>
      <c r="J255" s="164"/>
    </row>
    <row r="256" spans="1:10" ht="66.2" customHeight="1">
      <c r="A256" s="39">
        <v>241</v>
      </c>
      <c r="B256" s="39" t="s">
        <v>502</v>
      </c>
      <c r="C256" s="37" t="s">
        <v>503</v>
      </c>
      <c r="D256" s="39" t="s">
        <v>28</v>
      </c>
      <c r="E256" s="39" t="s">
        <v>504</v>
      </c>
      <c r="F256" s="162">
        <v>990.6</v>
      </c>
      <c r="G256" s="162">
        <v>391.3</v>
      </c>
      <c r="H256" s="163">
        <f t="shared" si="5"/>
        <v>1050.0360000000001</v>
      </c>
      <c r="I256" s="164"/>
      <c r="J256" s="164"/>
    </row>
    <row r="257" spans="1:10" ht="85.15" customHeight="1">
      <c r="A257" s="39">
        <v>242</v>
      </c>
      <c r="B257" s="39" t="s">
        <v>505</v>
      </c>
      <c r="C257" s="37" t="s">
        <v>506</v>
      </c>
      <c r="D257" s="39" t="s">
        <v>186</v>
      </c>
      <c r="E257" s="39" t="s">
        <v>507</v>
      </c>
      <c r="F257" s="162">
        <v>110.5</v>
      </c>
      <c r="G257" s="162">
        <v>76.44</v>
      </c>
      <c r="H257" s="163">
        <f t="shared" si="5"/>
        <v>8967.0750000000007</v>
      </c>
      <c r="I257" s="164"/>
      <c r="J257" s="164"/>
    </row>
    <row r="258" spans="1:10" ht="83.25" customHeight="1">
      <c r="A258" s="39">
        <v>243</v>
      </c>
      <c r="B258" s="39" t="s">
        <v>508</v>
      </c>
      <c r="C258" s="37" t="s">
        <v>509</v>
      </c>
      <c r="D258" s="39" t="s">
        <v>186</v>
      </c>
      <c r="E258" s="39" t="s">
        <v>510</v>
      </c>
      <c r="F258" s="162">
        <v>305.5</v>
      </c>
      <c r="G258" s="162">
        <v>231.99539999999999</v>
      </c>
      <c r="H258" s="163">
        <f t="shared" si="5"/>
        <v>18992.935000000001</v>
      </c>
      <c r="I258" s="164"/>
      <c r="J258" s="164"/>
    </row>
    <row r="259" spans="1:10" ht="77.099999999999994" customHeight="1">
      <c r="A259" s="39">
        <v>244</v>
      </c>
      <c r="B259" s="39" t="s">
        <v>482</v>
      </c>
      <c r="C259" s="37" t="s">
        <v>483</v>
      </c>
      <c r="D259" s="39" t="s">
        <v>37</v>
      </c>
      <c r="E259" s="39" t="s">
        <v>511</v>
      </c>
      <c r="F259" s="162">
        <v>500.5</v>
      </c>
      <c r="G259" s="162">
        <v>201.5</v>
      </c>
      <c r="H259" s="163">
        <f t="shared" si="5"/>
        <v>14404.39</v>
      </c>
      <c r="I259" s="164"/>
      <c r="J259" s="164"/>
    </row>
    <row r="260" spans="1:10" ht="75.2" customHeight="1">
      <c r="A260" s="39">
        <v>245</v>
      </c>
      <c r="B260" s="39" t="s">
        <v>512</v>
      </c>
      <c r="C260" s="37" t="s">
        <v>513</v>
      </c>
      <c r="D260" s="39" t="s">
        <v>186</v>
      </c>
      <c r="E260" s="39" t="s">
        <v>514</v>
      </c>
      <c r="F260" s="162">
        <v>334.36</v>
      </c>
      <c r="G260" s="162">
        <v>148.43374</v>
      </c>
      <c r="H260" s="163">
        <f t="shared" si="5"/>
        <v>2975.8040000000001</v>
      </c>
      <c r="I260" s="164"/>
      <c r="J260" s="164"/>
    </row>
    <row r="261" spans="1:10" ht="50.1" customHeight="1">
      <c r="A261" s="39">
        <v>246</v>
      </c>
      <c r="B261" s="39" t="s">
        <v>515</v>
      </c>
      <c r="C261" s="37" t="s">
        <v>516</v>
      </c>
      <c r="D261" s="39" t="s">
        <v>37</v>
      </c>
      <c r="E261" s="39" t="s">
        <v>517</v>
      </c>
      <c r="F261" s="162">
        <f t="shared" ref="F261:F263" si="6">(G261+182)*1.3</f>
        <v>557.70000000000005</v>
      </c>
      <c r="G261" s="162">
        <v>247</v>
      </c>
      <c r="H261" s="163">
        <f t="shared" si="5"/>
        <v>6145.8540000000003</v>
      </c>
      <c r="I261" s="164"/>
      <c r="J261" s="164"/>
    </row>
    <row r="262" spans="1:10" ht="66.2" customHeight="1">
      <c r="A262" s="39">
        <v>247</v>
      </c>
      <c r="B262" s="39" t="s">
        <v>518</v>
      </c>
      <c r="C262" s="37" t="s">
        <v>519</v>
      </c>
      <c r="D262" s="39" t="s">
        <v>37</v>
      </c>
      <c r="E262" s="39" t="s">
        <v>249</v>
      </c>
      <c r="F262" s="162">
        <f t="shared" si="6"/>
        <v>557.70000000000005</v>
      </c>
      <c r="G262" s="162">
        <v>247</v>
      </c>
      <c r="H262" s="163">
        <f t="shared" si="5"/>
        <v>1282.71</v>
      </c>
      <c r="I262" s="164"/>
      <c r="J262" s="164"/>
    </row>
    <row r="263" spans="1:10" ht="66.2" customHeight="1">
      <c r="A263" s="39">
        <v>248</v>
      </c>
      <c r="B263" s="39" t="s">
        <v>520</v>
      </c>
      <c r="C263" s="37" t="s">
        <v>521</v>
      </c>
      <c r="D263" s="39" t="s">
        <v>37</v>
      </c>
      <c r="E263" s="39" t="s">
        <v>249</v>
      </c>
      <c r="F263" s="162">
        <f t="shared" si="6"/>
        <v>574.6</v>
      </c>
      <c r="G263" s="162">
        <v>260</v>
      </c>
      <c r="H263" s="163">
        <f t="shared" ref="H263:H326" si="7">E263*F263</f>
        <v>1321.58</v>
      </c>
      <c r="I263" s="164"/>
      <c r="J263" s="164"/>
    </row>
    <row r="264" spans="1:10" ht="51.4" customHeight="1">
      <c r="A264" s="39">
        <v>249</v>
      </c>
      <c r="B264" s="39" t="s">
        <v>490</v>
      </c>
      <c r="C264" s="37" t="s">
        <v>522</v>
      </c>
      <c r="D264" s="39" t="s">
        <v>152</v>
      </c>
      <c r="E264" s="39" t="s">
        <v>523</v>
      </c>
      <c r="F264" s="162">
        <v>135.85</v>
      </c>
      <c r="G264" s="162">
        <v>48.411999999999999</v>
      </c>
      <c r="H264" s="163">
        <f t="shared" si="7"/>
        <v>2988.7</v>
      </c>
      <c r="I264" s="164"/>
      <c r="J264" s="164"/>
    </row>
    <row r="265" spans="1:10" ht="64.5" customHeight="1">
      <c r="A265" s="39">
        <v>250</v>
      </c>
      <c r="B265" s="39" t="s">
        <v>493</v>
      </c>
      <c r="C265" s="37" t="s">
        <v>524</v>
      </c>
      <c r="D265" s="39" t="s">
        <v>37</v>
      </c>
      <c r="E265" s="39" t="s">
        <v>525</v>
      </c>
      <c r="F265" s="162">
        <v>185.9</v>
      </c>
      <c r="G265" s="162">
        <v>110.5</v>
      </c>
      <c r="H265" s="163">
        <f t="shared" si="7"/>
        <v>2559.8429999999998</v>
      </c>
      <c r="I265" s="164"/>
      <c r="J265" s="164"/>
    </row>
    <row r="266" spans="1:10" ht="66.2" customHeight="1">
      <c r="A266" s="39">
        <v>251</v>
      </c>
      <c r="B266" s="39" t="s">
        <v>496</v>
      </c>
      <c r="C266" s="37" t="s">
        <v>526</v>
      </c>
      <c r="D266" s="39" t="s">
        <v>186</v>
      </c>
      <c r="E266" s="39" t="s">
        <v>527</v>
      </c>
      <c r="F266" s="162">
        <v>254.54</v>
      </c>
      <c r="G266" s="162">
        <v>128.29179999999999</v>
      </c>
      <c r="H266" s="163">
        <f t="shared" si="7"/>
        <v>3894.462</v>
      </c>
      <c r="I266" s="164"/>
      <c r="J266" s="164"/>
    </row>
    <row r="267" spans="1:10" ht="66.2" customHeight="1">
      <c r="A267" s="39">
        <v>252</v>
      </c>
      <c r="B267" s="39" t="s">
        <v>528</v>
      </c>
      <c r="C267" s="37" t="s">
        <v>529</v>
      </c>
      <c r="D267" s="39" t="s">
        <v>28</v>
      </c>
      <c r="E267" s="39" t="s">
        <v>530</v>
      </c>
      <c r="F267" s="162">
        <v>990.6</v>
      </c>
      <c r="G267" s="162">
        <v>391.3</v>
      </c>
      <c r="H267" s="163">
        <f t="shared" si="7"/>
        <v>2001.0119999999999</v>
      </c>
      <c r="I267" s="164"/>
      <c r="J267" s="164"/>
    </row>
    <row r="268" spans="1:10" ht="51.4" customHeight="1">
      <c r="A268" s="39">
        <v>253</v>
      </c>
      <c r="B268" s="39" t="s">
        <v>531</v>
      </c>
      <c r="C268" s="37" t="s">
        <v>532</v>
      </c>
      <c r="D268" s="39" t="s">
        <v>37</v>
      </c>
      <c r="E268" s="39" t="s">
        <v>533</v>
      </c>
      <c r="F268" s="162">
        <v>543.4</v>
      </c>
      <c r="G268" s="162">
        <v>261.17</v>
      </c>
      <c r="H268" s="163">
        <f t="shared" si="7"/>
        <v>293.43599999999998</v>
      </c>
      <c r="I268" s="164"/>
      <c r="J268" s="164"/>
    </row>
    <row r="269" spans="1:10" ht="22.7" customHeight="1">
      <c r="A269" s="39"/>
      <c r="B269" s="188" t="s">
        <v>534</v>
      </c>
      <c r="C269" s="189"/>
      <c r="D269" s="39"/>
      <c r="E269" s="39"/>
      <c r="F269" s="162">
        <v>0</v>
      </c>
      <c r="G269" s="162">
        <v>0</v>
      </c>
      <c r="H269" s="163">
        <f t="shared" si="7"/>
        <v>0</v>
      </c>
      <c r="I269" s="39"/>
      <c r="J269" s="164"/>
    </row>
    <row r="270" spans="1:10" ht="22.7" customHeight="1">
      <c r="A270" s="39"/>
      <c r="B270" s="188" t="s">
        <v>535</v>
      </c>
      <c r="C270" s="189"/>
      <c r="D270" s="39"/>
      <c r="E270" s="39"/>
      <c r="F270" s="162">
        <v>0</v>
      </c>
      <c r="G270" s="162">
        <v>0</v>
      </c>
      <c r="H270" s="163">
        <f t="shared" si="7"/>
        <v>0</v>
      </c>
      <c r="I270" s="39"/>
      <c r="J270" s="164"/>
    </row>
    <row r="271" spans="1:10" ht="23.85" customHeight="1">
      <c r="A271" s="39">
        <v>254</v>
      </c>
      <c r="B271" s="39" t="s">
        <v>35</v>
      </c>
      <c r="C271" s="37" t="s">
        <v>36</v>
      </c>
      <c r="D271" s="39" t="s">
        <v>37</v>
      </c>
      <c r="E271" s="39" t="s">
        <v>536</v>
      </c>
      <c r="F271" s="162">
        <v>16.899999999999999</v>
      </c>
      <c r="G271" s="162">
        <v>0</v>
      </c>
      <c r="H271" s="163">
        <f t="shared" si="7"/>
        <v>10187.32</v>
      </c>
      <c r="I271" s="164"/>
      <c r="J271" s="164"/>
    </row>
    <row r="272" spans="1:10" ht="33" customHeight="1">
      <c r="A272" s="39">
        <v>255</v>
      </c>
      <c r="B272" s="39" t="s">
        <v>40</v>
      </c>
      <c r="C272" s="37" t="s">
        <v>537</v>
      </c>
      <c r="D272" s="39" t="s">
        <v>28</v>
      </c>
      <c r="E272" s="39" t="s">
        <v>538</v>
      </c>
      <c r="F272" s="162">
        <v>403</v>
      </c>
      <c r="G272" s="162">
        <v>201.292</v>
      </c>
      <c r="H272" s="163">
        <f t="shared" si="7"/>
        <v>73035.69</v>
      </c>
      <c r="I272" s="164"/>
      <c r="J272" s="164"/>
    </row>
    <row r="273" spans="1:10" ht="59.25" customHeight="1">
      <c r="A273" s="39">
        <v>256</v>
      </c>
      <c r="B273" s="39" t="s">
        <v>44</v>
      </c>
      <c r="C273" s="37" t="s">
        <v>539</v>
      </c>
      <c r="D273" s="39" t="s">
        <v>28</v>
      </c>
      <c r="E273" s="39" t="s">
        <v>540</v>
      </c>
      <c r="F273" s="162">
        <v>858</v>
      </c>
      <c r="G273" s="162">
        <v>685.1</v>
      </c>
      <c r="H273" s="163">
        <f t="shared" si="7"/>
        <v>102144.9</v>
      </c>
      <c r="I273" s="164"/>
      <c r="J273" s="164"/>
    </row>
    <row r="274" spans="1:10" ht="42.2" customHeight="1">
      <c r="A274" s="39">
        <v>257</v>
      </c>
      <c r="B274" s="39" t="s">
        <v>541</v>
      </c>
      <c r="C274" s="37" t="s">
        <v>542</v>
      </c>
      <c r="D274" s="39" t="s">
        <v>37</v>
      </c>
      <c r="E274" s="39" t="s">
        <v>543</v>
      </c>
      <c r="F274" s="162">
        <v>123.5</v>
      </c>
      <c r="G274" s="162">
        <v>97.5</v>
      </c>
      <c r="H274" s="163">
        <f t="shared" si="7"/>
        <v>69034.03</v>
      </c>
      <c r="I274" s="164"/>
      <c r="J274" s="164"/>
    </row>
    <row r="275" spans="1:10" ht="23.85" customHeight="1">
      <c r="A275" s="39">
        <v>258</v>
      </c>
      <c r="B275" s="39" t="s">
        <v>544</v>
      </c>
      <c r="C275" s="37" t="s">
        <v>545</v>
      </c>
      <c r="D275" s="39" t="s">
        <v>37</v>
      </c>
      <c r="E275" s="39" t="s">
        <v>546</v>
      </c>
      <c r="F275" s="162">
        <v>208</v>
      </c>
      <c r="G275" s="162">
        <v>63.7</v>
      </c>
      <c r="H275" s="163">
        <f t="shared" si="7"/>
        <v>2271.36</v>
      </c>
      <c r="I275" s="164"/>
      <c r="J275" s="164"/>
    </row>
    <row r="276" spans="1:10" ht="33" customHeight="1">
      <c r="A276" s="39">
        <v>259</v>
      </c>
      <c r="B276" s="39" t="s">
        <v>547</v>
      </c>
      <c r="C276" s="37" t="s">
        <v>548</v>
      </c>
      <c r="D276" s="39" t="s">
        <v>152</v>
      </c>
      <c r="E276" s="39" t="s">
        <v>549</v>
      </c>
      <c r="F276" s="162">
        <v>286</v>
      </c>
      <c r="G276" s="162">
        <v>260</v>
      </c>
      <c r="H276" s="163">
        <f t="shared" si="7"/>
        <v>9152</v>
      </c>
      <c r="I276" s="164"/>
      <c r="J276" s="164"/>
    </row>
    <row r="277" spans="1:10" ht="23.85" customHeight="1">
      <c r="A277" s="39">
        <v>260</v>
      </c>
      <c r="B277" s="39" t="s">
        <v>550</v>
      </c>
      <c r="C277" s="37" t="s">
        <v>551</v>
      </c>
      <c r="D277" s="39" t="s">
        <v>186</v>
      </c>
      <c r="E277" s="39" t="s">
        <v>552</v>
      </c>
      <c r="F277" s="162">
        <v>136.5</v>
      </c>
      <c r="G277" s="162">
        <v>104</v>
      </c>
      <c r="H277" s="163">
        <f t="shared" si="7"/>
        <v>21150.674999999999</v>
      </c>
      <c r="I277" s="164"/>
      <c r="J277" s="164"/>
    </row>
    <row r="278" spans="1:10" ht="22.7" customHeight="1">
      <c r="A278" s="39"/>
      <c r="B278" s="188" t="s">
        <v>553</v>
      </c>
      <c r="C278" s="189"/>
      <c r="D278" s="39"/>
      <c r="E278" s="39"/>
      <c r="F278" s="162">
        <v>0</v>
      </c>
      <c r="G278" s="162">
        <v>0</v>
      </c>
      <c r="H278" s="163"/>
      <c r="I278" s="39"/>
      <c r="J278" s="164"/>
    </row>
    <row r="279" spans="1:10" ht="54.75" customHeight="1">
      <c r="A279" s="39">
        <v>261</v>
      </c>
      <c r="B279" s="39" t="s">
        <v>35</v>
      </c>
      <c r="C279" s="37" t="s">
        <v>36</v>
      </c>
      <c r="D279" s="39" t="s">
        <v>37</v>
      </c>
      <c r="E279" s="39" t="s">
        <v>554</v>
      </c>
      <c r="F279" s="162">
        <v>16.899999999999999</v>
      </c>
      <c r="G279" s="162">
        <v>0</v>
      </c>
      <c r="H279" s="163">
        <f t="shared" si="7"/>
        <v>2355.6909999999998</v>
      </c>
      <c r="I279" s="164"/>
      <c r="J279" s="164"/>
    </row>
    <row r="280" spans="1:10" ht="33" customHeight="1">
      <c r="A280" s="39">
        <v>262</v>
      </c>
      <c r="B280" s="39" t="s">
        <v>40</v>
      </c>
      <c r="C280" s="37" t="s">
        <v>41</v>
      </c>
      <c r="D280" s="39" t="s">
        <v>28</v>
      </c>
      <c r="E280" s="39" t="s">
        <v>555</v>
      </c>
      <c r="F280" s="162">
        <v>403</v>
      </c>
      <c r="G280" s="162">
        <v>201.292</v>
      </c>
      <c r="H280" s="163">
        <f t="shared" si="7"/>
        <v>8426.73</v>
      </c>
      <c r="I280" s="164"/>
      <c r="J280" s="164"/>
    </row>
    <row r="281" spans="1:10" ht="59.25" customHeight="1">
      <c r="A281" s="39">
        <v>263</v>
      </c>
      <c r="B281" s="39" t="s">
        <v>44</v>
      </c>
      <c r="C281" s="37" t="s">
        <v>45</v>
      </c>
      <c r="D281" s="39" t="s">
        <v>28</v>
      </c>
      <c r="E281" s="39" t="s">
        <v>556</v>
      </c>
      <c r="F281" s="162">
        <v>858</v>
      </c>
      <c r="G281" s="162">
        <v>685.1</v>
      </c>
      <c r="H281" s="163">
        <f t="shared" si="7"/>
        <v>11960.52</v>
      </c>
      <c r="I281" s="164"/>
      <c r="J281" s="164"/>
    </row>
    <row r="282" spans="1:10" ht="42.2" customHeight="1">
      <c r="A282" s="39">
        <v>264</v>
      </c>
      <c r="B282" s="39" t="s">
        <v>557</v>
      </c>
      <c r="C282" s="37" t="s">
        <v>558</v>
      </c>
      <c r="D282" s="39" t="s">
        <v>37</v>
      </c>
      <c r="E282" s="39" t="s">
        <v>559</v>
      </c>
      <c r="F282" s="162">
        <f>(G282+130)*1.3</f>
        <v>523.9</v>
      </c>
      <c r="G282" s="162">
        <v>273</v>
      </c>
      <c r="H282" s="163">
        <f t="shared" si="7"/>
        <v>51834.665999999997</v>
      </c>
      <c r="I282" s="164"/>
      <c r="J282" s="164"/>
    </row>
    <row r="283" spans="1:10" ht="42.2" customHeight="1">
      <c r="A283" s="39">
        <v>265</v>
      </c>
      <c r="B283" s="39" t="s">
        <v>560</v>
      </c>
      <c r="C283" s="37" t="s">
        <v>561</v>
      </c>
      <c r="D283" s="39" t="s">
        <v>37</v>
      </c>
      <c r="E283" s="39" t="s">
        <v>562</v>
      </c>
      <c r="F283" s="162">
        <f>(G283+130)*1.3</f>
        <v>371.8</v>
      </c>
      <c r="G283" s="162">
        <v>156</v>
      </c>
      <c r="H283" s="163">
        <f t="shared" si="7"/>
        <v>11678.237999999999</v>
      </c>
      <c r="I283" s="164"/>
      <c r="J283" s="164"/>
    </row>
    <row r="284" spans="1:10" ht="22.7" customHeight="1">
      <c r="A284" s="39"/>
      <c r="B284" s="188" t="s">
        <v>563</v>
      </c>
      <c r="C284" s="189"/>
      <c r="D284" s="39"/>
      <c r="E284" s="39"/>
      <c r="F284" s="162">
        <v>0</v>
      </c>
      <c r="G284" s="162">
        <v>0</v>
      </c>
      <c r="H284" s="163"/>
      <c r="I284" s="39"/>
      <c r="J284" s="164"/>
    </row>
    <row r="285" spans="1:10" ht="23.85" customHeight="1">
      <c r="A285" s="39">
        <v>266</v>
      </c>
      <c r="B285" s="39" t="s">
        <v>35</v>
      </c>
      <c r="C285" s="37" t="s">
        <v>36</v>
      </c>
      <c r="D285" s="39" t="s">
        <v>37</v>
      </c>
      <c r="E285" s="39" t="s">
        <v>564</v>
      </c>
      <c r="F285" s="162">
        <v>16.899999999999999</v>
      </c>
      <c r="G285" s="162">
        <v>0</v>
      </c>
      <c r="H285" s="163">
        <f t="shared" si="7"/>
        <v>2613.7539999999999</v>
      </c>
      <c r="I285" s="164"/>
      <c r="J285" s="164"/>
    </row>
    <row r="286" spans="1:10" ht="33" customHeight="1">
      <c r="A286" s="39">
        <v>267</v>
      </c>
      <c r="B286" s="39" t="s">
        <v>40</v>
      </c>
      <c r="C286" s="37" t="s">
        <v>41</v>
      </c>
      <c r="D286" s="39" t="s">
        <v>28</v>
      </c>
      <c r="E286" s="39" t="s">
        <v>565</v>
      </c>
      <c r="F286" s="162">
        <v>403</v>
      </c>
      <c r="G286" s="162">
        <v>201.292</v>
      </c>
      <c r="H286" s="163">
        <f t="shared" si="7"/>
        <v>9349.6</v>
      </c>
      <c r="I286" s="164"/>
      <c r="J286" s="164"/>
    </row>
    <row r="287" spans="1:10" ht="57" customHeight="1">
      <c r="A287" s="39">
        <v>268</v>
      </c>
      <c r="B287" s="39" t="s">
        <v>44</v>
      </c>
      <c r="C287" s="37" t="s">
        <v>45</v>
      </c>
      <c r="D287" s="39" t="s">
        <v>28</v>
      </c>
      <c r="E287" s="39" t="s">
        <v>566</v>
      </c>
      <c r="F287" s="162">
        <v>858</v>
      </c>
      <c r="G287" s="162">
        <v>685.1</v>
      </c>
      <c r="H287" s="163">
        <f t="shared" si="7"/>
        <v>13273.26</v>
      </c>
      <c r="I287" s="164"/>
      <c r="J287" s="164"/>
    </row>
    <row r="288" spans="1:10" ht="42.2" customHeight="1">
      <c r="A288" s="39">
        <v>269</v>
      </c>
      <c r="B288" s="39" t="s">
        <v>567</v>
      </c>
      <c r="C288" s="37" t="s">
        <v>568</v>
      </c>
      <c r="D288" s="39" t="s">
        <v>37</v>
      </c>
      <c r="E288" s="39" t="s">
        <v>569</v>
      </c>
      <c r="F288" s="162">
        <f>(G288+130)*1.3</f>
        <v>338</v>
      </c>
      <c r="G288" s="162">
        <v>130</v>
      </c>
      <c r="H288" s="163">
        <f t="shared" si="7"/>
        <v>44115.76</v>
      </c>
      <c r="I288" s="164"/>
      <c r="J288" s="164"/>
    </row>
    <row r="289" spans="1:10" ht="42.2" customHeight="1">
      <c r="A289" s="39">
        <v>270</v>
      </c>
      <c r="B289" s="39" t="s">
        <v>570</v>
      </c>
      <c r="C289" s="37" t="s">
        <v>571</v>
      </c>
      <c r="D289" s="39" t="s">
        <v>37</v>
      </c>
      <c r="E289" s="39" t="s">
        <v>572</v>
      </c>
      <c r="F289" s="162">
        <v>97.5</v>
      </c>
      <c r="G289" s="162">
        <v>49.048999999999999</v>
      </c>
      <c r="H289" s="163">
        <f t="shared" si="7"/>
        <v>1676.0250000000001</v>
      </c>
      <c r="I289" s="164"/>
      <c r="J289" s="164"/>
    </row>
    <row r="290" spans="1:10" ht="22.7" customHeight="1">
      <c r="A290" s="39"/>
      <c r="B290" s="188" t="s">
        <v>573</v>
      </c>
      <c r="C290" s="189"/>
      <c r="D290" s="39"/>
      <c r="E290" s="39"/>
      <c r="F290" s="162">
        <v>0</v>
      </c>
      <c r="G290" s="162">
        <v>0</v>
      </c>
      <c r="H290" s="163"/>
      <c r="I290" s="39"/>
      <c r="J290" s="164"/>
    </row>
    <row r="291" spans="1:10" ht="23.85" customHeight="1">
      <c r="A291" s="39">
        <v>271</v>
      </c>
      <c r="B291" s="39" t="s">
        <v>35</v>
      </c>
      <c r="C291" s="37" t="s">
        <v>36</v>
      </c>
      <c r="D291" s="39" t="s">
        <v>37</v>
      </c>
      <c r="E291" s="39" t="s">
        <v>574</v>
      </c>
      <c r="F291" s="162">
        <v>16.899999999999999</v>
      </c>
      <c r="G291" s="162">
        <v>0</v>
      </c>
      <c r="H291" s="163">
        <f t="shared" si="7"/>
        <v>889.27800000000002</v>
      </c>
      <c r="I291" s="164"/>
      <c r="J291" s="164"/>
    </row>
    <row r="292" spans="1:10" ht="33" customHeight="1">
      <c r="A292" s="39">
        <v>272</v>
      </c>
      <c r="B292" s="39" t="s">
        <v>40</v>
      </c>
      <c r="C292" s="37" t="s">
        <v>41</v>
      </c>
      <c r="D292" s="39" t="s">
        <v>28</v>
      </c>
      <c r="E292" s="39" t="s">
        <v>575</v>
      </c>
      <c r="F292" s="162">
        <v>403</v>
      </c>
      <c r="G292" s="162">
        <v>201.292</v>
      </c>
      <c r="H292" s="163">
        <f t="shared" si="7"/>
        <v>3179.67</v>
      </c>
      <c r="I292" s="164"/>
      <c r="J292" s="164"/>
    </row>
    <row r="293" spans="1:10" ht="62.65" customHeight="1">
      <c r="A293" s="39">
        <v>273</v>
      </c>
      <c r="B293" s="39" t="s">
        <v>44</v>
      </c>
      <c r="C293" s="37" t="s">
        <v>45</v>
      </c>
      <c r="D293" s="39" t="s">
        <v>28</v>
      </c>
      <c r="E293" s="39" t="s">
        <v>576</v>
      </c>
      <c r="F293" s="162">
        <v>858</v>
      </c>
      <c r="G293" s="162">
        <v>685.1</v>
      </c>
      <c r="H293" s="163">
        <f t="shared" si="7"/>
        <v>4513.08</v>
      </c>
      <c r="I293" s="164"/>
      <c r="J293" s="164"/>
    </row>
    <row r="294" spans="1:10" ht="42.2" customHeight="1">
      <c r="A294" s="39">
        <v>274</v>
      </c>
      <c r="B294" s="39" t="s">
        <v>577</v>
      </c>
      <c r="C294" s="37" t="s">
        <v>578</v>
      </c>
      <c r="D294" s="39" t="s">
        <v>37</v>
      </c>
      <c r="E294" s="39" t="s">
        <v>447</v>
      </c>
      <c r="F294" s="162">
        <f t="shared" ref="F294:F298" si="8">(G294+130)*1.3</f>
        <v>371.8</v>
      </c>
      <c r="G294" s="162">
        <v>156</v>
      </c>
      <c r="H294" s="163">
        <f t="shared" si="7"/>
        <v>461.03199999999998</v>
      </c>
      <c r="I294" s="164"/>
      <c r="J294" s="164"/>
    </row>
    <row r="295" spans="1:10" ht="42.2" customHeight="1">
      <c r="A295" s="39">
        <v>275</v>
      </c>
      <c r="B295" s="39" t="s">
        <v>579</v>
      </c>
      <c r="C295" s="37" t="s">
        <v>580</v>
      </c>
      <c r="D295" s="39" t="s">
        <v>37</v>
      </c>
      <c r="E295" s="39" t="s">
        <v>581</v>
      </c>
      <c r="F295" s="162">
        <f t="shared" si="8"/>
        <v>414.05</v>
      </c>
      <c r="G295" s="162">
        <v>188.5</v>
      </c>
      <c r="H295" s="163">
        <f t="shared" si="7"/>
        <v>3130.2179999999998</v>
      </c>
      <c r="I295" s="164"/>
      <c r="J295" s="164"/>
    </row>
    <row r="296" spans="1:10" ht="42.2" customHeight="1">
      <c r="A296" s="39">
        <v>276</v>
      </c>
      <c r="B296" s="39" t="s">
        <v>560</v>
      </c>
      <c r="C296" s="37" t="s">
        <v>561</v>
      </c>
      <c r="D296" s="39" t="s">
        <v>37</v>
      </c>
      <c r="E296" s="39" t="s">
        <v>582</v>
      </c>
      <c r="F296" s="162">
        <f t="shared" si="8"/>
        <v>371.8</v>
      </c>
      <c r="G296" s="162">
        <v>156</v>
      </c>
      <c r="H296" s="163">
        <f t="shared" si="7"/>
        <v>1011.296</v>
      </c>
      <c r="I296" s="164"/>
      <c r="J296" s="164"/>
    </row>
    <row r="297" spans="1:10" ht="42.2" customHeight="1">
      <c r="A297" s="39">
        <v>277</v>
      </c>
      <c r="B297" s="39" t="s">
        <v>583</v>
      </c>
      <c r="C297" s="37" t="s">
        <v>584</v>
      </c>
      <c r="D297" s="39" t="s">
        <v>37</v>
      </c>
      <c r="E297" s="39" t="s">
        <v>585</v>
      </c>
      <c r="F297" s="162">
        <f t="shared" si="8"/>
        <v>338</v>
      </c>
      <c r="G297" s="162">
        <v>130</v>
      </c>
      <c r="H297" s="163">
        <f t="shared" si="7"/>
        <v>10579.4</v>
      </c>
      <c r="I297" s="164"/>
      <c r="J297" s="164"/>
    </row>
    <row r="298" spans="1:10" ht="42.2" customHeight="1">
      <c r="A298" s="39">
        <v>278</v>
      </c>
      <c r="B298" s="39" t="s">
        <v>586</v>
      </c>
      <c r="C298" s="37" t="s">
        <v>587</v>
      </c>
      <c r="D298" s="39" t="s">
        <v>37</v>
      </c>
      <c r="E298" s="39" t="s">
        <v>588</v>
      </c>
      <c r="F298" s="162">
        <f t="shared" si="8"/>
        <v>371.8</v>
      </c>
      <c r="G298" s="162">
        <v>156</v>
      </c>
      <c r="H298" s="163">
        <f t="shared" si="7"/>
        <v>3152.864</v>
      </c>
      <c r="I298" s="164"/>
      <c r="J298" s="164"/>
    </row>
    <row r="299" spans="1:10" ht="22.7" customHeight="1">
      <c r="A299" s="39"/>
      <c r="B299" s="188" t="s">
        <v>589</v>
      </c>
      <c r="C299" s="189"/>
      <c r="D299" s="39"/>
      <c r="E299" s="39"/>
      <c r="F299" s="162">
        <v>0</v>
      </c>
      <c r="G299" s="162">
        <v>0</v>
      </c>
      <c r="H299" s="163"/>
      <c r="I299" s="39"/>
      <c r="J299" s="164"/>
    </row>
    <row r="300" spans="1:10" ht="23.85" customHeight="1">
      <c r="A300" s="39">
        <v>279</v>
      </c>
      <c r="B300" s="39" t="s">
        <v>35</v>
      </c>
      <c r="C300" s="37" t="s">
        <v>36</v>
      </c>
      <c r="D300" s="39" t="s">
        <v>37</v>
      </c>
      <c r="E300" s="39" t="s">
        <v>590</v>
      </c>
      <c r="F300" s="162">
        <v>16.899999999999999</v>
      </c>
      <c r="G300" s="162">
        <v>0</v>
      </c>
      <c r="H300" s="163">
        <f t="shared" si="7"/>
        <v>544.01099999999997</v>
      </c>
      <c r="I300" s="164"/>
      <c r="J300" s="164"/>
    </row>
    <row r="301" spans="1:10" ht="33" customHeight="1">
      <c r="A301" s="39">
        <v>280</v>
      </c>
      <c r="B301" s="39" t="s">
        <v>40</v>
      </c>
      <c r="C301" s="37" t="s">
        <v>41</v>
      </c>
      <c r="D301" s="39" t="s">
        <v>28</v>
      </c>
      <c r="E301" s="39" t="s">
        <v>591</v>
      </c>
      <c r="F301" s="162">
        <v>403</v>
      </c>
      <c r="G301" s="162">
        <v>201.292</v>
      </c>
      <c r="H301" s="163">
        <f t="shared" si="7"/>
        <v>1946.49</v>
      </c>
      <c r="I301" s="164"/>
      <c r="J301" s="164"/>
    </row>
    <row r="302" spans="1:10" ht="60.75" customHeight="1">
      <c r="A302" s="39">
        <v>281</v>
      </c>
      <c r="B302" s="39" t="s">
        <v>44</v>
      </c>
      <c r="C302" s="37" t="s">
        <v>45</v>
      </c>
      <c r="D302" s="39" t="s">
        <v>28</v>
      </c>
      <c r="E302" s="39" t="s">
        <v>592</v>
      </c>
      <c r="F302" s="162">
        <v>858</v>
      </c>
      <c r="G302" s="162">
        <v>685.1</v>
      </c>
      <c r="H302" s="163">
        <f t="shared" si="7"/>
        <v>2762.76</v>
      </c>
      <c r="I302" s="164"/>
      <c r="J302" s="164"/>
    </row>
    <row r="303" spans="1:10" ht="42.2" customHeight="1">
      <c r="A303" s="39">
        <v>282</v>
      </c>
      <c r="B303" s="39" t="s">
        <v>586</v>
      </c>
      <c r="C303" s="37" t="s">
        <v>587</v>
      </c>
      <c r="D303" s="39" t="s">
        <v>37</v>
      </c>
      <c r="E303" s="39" t="s">
        <v>593</v>
      </c>
      <c r="F303" s="162">
        <f t="shared" ref="F303:F306" si="9">(G303+130)*1.3</f>
        <v>371.8</v>
      </c>
      <c r="G303" s="162">
        <v>156</v>
      </c>
      <c r="H303" s="163">
        <f t="shared" si="7"/>
        <v>2543.1120000000001</v>
      </c>
      <c r="I303" s="164"/>
      <c r="J303" s="164"/>
    </row>
    <row r="304" spans="1:10" ht="42.2" customHeight="1">
      <c r="A304" s="39">
        <v>283</v>
      </c>
      <c r="B304" s="39" t="s">
        <v>583</v>
      </c>
      <c r="C304" s="37" t="s">
        <v>584</v>
      </c>
      <c r="D304" s="39" t="s">
        <v>37</v>
      </c>
      <c r="E304" s="39" t="s">
        <v>594</v>
      </c>
      <c r="F304" s="162">
        <f t="shared" si="9"/>
        <v>338</v>
      </c>
      <c r="G304" s="162">
        <v>130</v>
      </c>
      <c r="H304" s="163">
        <f t="shared" si="7"/>
        <v>7909.2</v>
      </c>
      <c r="I304" s="164"/>
      <c r="J304" s="164"/>
    </row>
    <row r="305" spans="1:10" ht="42.2" customHeight="1">
      <c r="A305" s="39">
        <v>284</v>
      </c>
      <c r="B305" s="39" t="s">
        <v>560</v>
      </c>
      <c r="C305" s="37" t="s">
        <v>561</v>
      </c>
      <c r="D305" s="39" t="s">
        <v>37</v>
      </c>
      <c r="E305" s="39" t="s">
        <v>595</v>
      </c>
      <c r="F305" s="162">
        <f t="shared" si="9"/>
        <v>371.8</v>
      </c>
      <c r="G305" s="162">
        <v>156</v>
      </c>
      <c r="H305" s="163">
        <f t="shared" si="7"/>
        <v>654.36800000000005</v>
      </c>
      <c r="I305" s="164"/>
      <c r="J305" s="164"/>
    </row>
    <row r="306" spans="1:10" ht="59.1" customHeight="1">
      <c r="A306" s="39">
        <v>285</v>
      </c>
      <c r="B306" s="39" t="s">
        <v>577</v>
      </c>
      <c r="C306" s="37" t="s">
        <v>578</v>
      </c>
      <c r="D306" s="39" t="s">
        <v>37</v>
      </c>
      <c r="E306" s="39" t="s">
        <v>325</v>
      </c>
      <c r="F306" s="162">
        <f t="shared" si="9"/>
        <v>371.8</v>
      </c>
      <c r="G306" s="162">
        <v>156</v>
      </c>
      <c r="H306" s="163">
        <f t="shared" si="7"/>
        <v>282.56799999999998</v>
      </c>
      <c r="I306" s="164"/>
      <c r="J306" s="164"/>
    </row>
    <row r="307" spans="1:10" ht="22.7" customHeight="1">
      <c r="A307" s="39"/>
      <c r="B307" s="188" t="s">
        <v>596</v>
      </c>
      <c r="C307" s="189"/>
      <c r="D307" s="39"/>
      <c r="E307" s="39"/>
      <c r="F307" s="162">
        <v>0</v>
      </c>
      <c r="G307" s="162">
        <v>0</v>
      </c>
      <c r="H307" s="163"/>
      <c r="I307" s="39"/>
      <c r="J307" s="164"/>
    </row>
    <row r="308" spans="1:10" ht="23.85" customHeight="1">
      <c r="A308" s="39">
        <v>286</v>
      </c>
      <c r="B308" s="39" t="s">
        <v>35</v>
      </c>
      <c r="C308" s="37" t="s">
        <v>36</v>
      </c>
      <c r="D308" s="39" t="s">
        <v>37</v>
      </c>
      <c r="E308" s="39" t="s">
        <v>597</v>
      </c>
      <c r="F308" s="162">
        <v>16.899999999999999</v>
      </c>
      <c r="G308" s="162">
        <v>0</v>
      </c>
      <c r="H308" s="163">
        <f t="shared" si="7"/>
        <v>429.42899999999997</v>
      </c>
      <c r="I308" s="164"/>
      <c r="J308" s="164"/>
    </row>
    <row r="309" spans="1:10" ht="33" customHeight="1">
      <c r="A309" s="39">
        <v>287</v>
      </c>
      <c r="B309" s="39" t="s">
        <v>40</v>
      </c>
      <c r="C309" s="37" t="s">
        <v>41</v>
      </c>
      <c r="D309" s="39" t="s">
        <v>28</v>
      </c>
      <c r="E309" s="39" t="s">
        <v>598</v>
      </c>
      <c r="F309" s="162">
        <v>403</v>
      </c>
      <c r="G309" s="162">
        <v>201.292</v>
      </c>
      <c r="H309" s="163">
        <f t="shared" si="7"/>
        <v>1575.73</v>
      </c>
      <c r="I309" s="164"/>
      <c r="J309" s="164"/>
    </row>
    <row r="310" spans="1:10" ht="57.75" customHeight="1">
      <c r="A310" s="39">
        <v>288</v>
      </c>
      <c r="B310" s="39" t="s">
        <v>44</v>
      </c>
      <c r="C310" s="37" t="s">
        <v>45</v>
      </c>
      <c r="D310" s="39" t="s">
        <v>28</v>
      </c>
      <c r="E310" s="39" t="s">
        <v>599</v>
      </c>
      <c r="F310" s="162">
        <v>858</v>
      </c>
      <c r="G310" s="162">
        <v>685.1</v>
      </c>
      <c r="H310" s="163">
        <f t="shared" si="7"/>
        <v>1921.92</v>
      </c>
      <c r="I310" s="164"/>
      <c r="J310" s="164"/>
    </row>
    <row r="311" spans="1:10" ht="42.2" customHeight="1">
      <c r="A311" s="39">
        <v>289</v>
      </c>
      <c r="B311" s="39" t="s">
        <v>586</v>
      </c>
      <c r="C311" s="37" t="s">
        <v>587</v>
      </c>
      <c r="D311" s="39" t="s">
        <v>37</v>
      </c>
      <c r="E311" s="39" t="s">
        <v>600</v>
      </c>
      <c r="F311" s="162">
        <f t="shared" ref="F311:F315" si="10">(G311+130)*1.3</f>
        <v>371.8</v>
      </c>
      <c r="G311" s="162">
        <v>156</v>
      </c>
      <c r="H311" s="163">
        <f t="shared" si="7"/>
        <v>1420.2760000000001</v>
      </c>
      <c r="I311" s="164"/>
      <c r="J311" s="164"/>
    </row>
    <row r="312" spans="1:10" ht="42.2" customHeight="1">
      <c r="A312" s="39">
        <v>290</v>
      </c>
      <c r="B312" s="39" t="s">
        <v>583</v>
      </c>
      <c r="C312" s="37" t="s">
        <v>584</v>
      </c>
      <c r="D312" s="39" t="s">
        <v>37</v>
      </c>
      <c r="E312" s="39" t="s">
        <v>601</v>
      </c>
      <c r="F312" s="162">
        <f t="shared" si="10"/>
        <v>338</v>
      </c>
      <c r="G312" s="162">
        <v>130</v>
      </c>
      <c r="H312" s="163">
        <f t="shared" si="7"/>
        <v>4745.5200000000004</v>
      </c>
      <c r="I312" s="164"/>
      <c r="J312" s="164"/>
    </row>
    <row r="313" spans="1:10" ht="42.2" customHeight="1">
      <c r="A313" s="39">
        <v>291</v>
      </c>
      <c r="B313" s="39" t="s">
        <v>560</v>
      </c>
      <c r="C313" s="37" t="s">
        <v>561</v>
      </c>
      <c r="D313" s="39" t="s">
        <v>37</v>
      </c>
      <c r="E313" s="39" t="s">
        <v>599</v>
      </c>
      <c r="F313" s="162">
        <f t="shared" si="10"/>
        <v>371.8</v>
      </c>
      <c r="G313" s="162">
        <v>156</v>
      </c>
      <c r="H313" s="163">
        <f t="shared" si="7"/>
        <v>832.83199999999999</v>
      </c>
      <c r="I313" s="164"/>
      <c r="J313" s="164"/>
    </row>
    <row r="314" spans="1:10" ht="42.2" customHeight="1">
      <c r="A314" s="39">
        <v>292</v>
      </c>
      <c r="B314" s="39" t="s">
        <v>577</v>
      </c>
      <c r="C314" s="37" t="s">
        <v>578</v>
      </c>
      <c r="D314" s="39" t="s">
        <v>37</v>
      </c>
      <c r="E314" s="39" t="s">
        <v>602</v>
      </c>
      <c r="F314" s="162">
        <f t="shared" si="10"/>
        <v>371.8</v>
      </c>
      <c r="G314" s="162">
        <v>156</v>
      </c>
      <c r="H314" s="163">
        <f t="shared" si="7"/>
        <v>371.8</v>
      </c>
      <c r="I314" s="164"/>
      <c r="J314" s="164"/>
    </row>
    <row r="315" spans="1:10" ht="42.2" customHeight="1">
      <c r="A315" s="39">
        <v>293</v>
      </c>
      <c r="B315" s="39" t="s">
        <v>579</v>
      </c>
      <c r="C315" s="37" t="s">
        <v>580</v>
      </c>
      <c r="D315" s="39" t="s">
        <v>37</v>
      </c>
      <c r="E315" s="39" t="s">
        <v>603</v>
      </c>
      <c r="F315" s="162">
        <f t="shared" si="10"/>
        <v>414.05</v>
      </c>
      <c r="G315" s="162">
        <v>188.5</v>
      </c>
      <c r="H315" s="163">
        <f t="shared" si="7"/>
        <v>1788.6959999999999</v>
      </c>
      <c r="I315" s="164"/>
      <c r="J315" s="164"/>
    </row>
    <row r="316" spans="1:10" ht="22.7" customHeight="1">
      <c r="A316" s="39"/>
      <c r="B316" s="188" t="s">
        <v>604</v>
      </c>
      <c r="C316" s="189"/>
      <c r="D316" s="39"/>
      <c r="E316" s="39"/>
      <c r="F316" s="162">
        <v>0</v>
      </c>
      <c r="G316" s="162">
        <v>0</v>
      </c>
      <c r="H316" s="163">
        <f t="shared" si="7"/>
        <v>0</v>
      </c>
      <c r="I316" s="39"/>
      <c r="J316" s="164"/>
    </row>
    <row r="317" spans="1:10" ht="23.85" customHeight="1">
      <c r="A317" s="39">
        <v>294</v>
      </c>
      <c r="B317" s="39" t="s">
        <v>35</v>
      </c>
      <c r="C317" s="37" t="s">
        <v>36</v>
      </c>
      <c r="D317" s="39" t="s">
        <v>37</v>
      </c>
      <c r="E317" s="39" t="s">
        <v>605</v>
      </c>
      <c r="F317" s="162">
        <v>16.899999999999999</v>
      </c>
      <c r="G317" s="162">
        <v>0</v>
      </c>
      <c r="H317" s="163">
        <f t="shared" si="7"/>
        <v>2778.1909999999998</v>
      </c>
      <c r="I317" s="164"/>
      <c r="J317" s="164"/>
    </row>
    <row r="318" spans="1:10" ht="33" customHeight="1">
      <c r="A318" s="39">
        <v>295</v>
      </c>
      <c r="B318" s="39" t="s">
        <v>40</v>
      </c>
      <c r="C318" s="37" t="s">
        <v>41</v>
      </c>
      <c r="D318" s="39" t="s">
        <v>28</v>
      </c>
      <c r="E318" s="39" t="s">
        <v>606</v>
      </c>
      <c r="F318" s="162">
        <v>403</v>
      </c>
      <c r="G318" s="162">
        <v>201.292</v>
      </c>
      <c r="H318" s="163">
        <f t="shared" si="7"/>
        <v>9937.98</v>
      </c>
      <c r="I318" s="164"/>
      <c r="J318" s="164"/>
    </row>
    <row r="319" spans="1:10" ht="63.95" customHeight="1">
      <c r="A319" s="39">
        <v>296</v>
      </c>
      <c r="B319" s="39" t="s">
        <v>44</v>
      </c>
      <c r="C319" s="37" t="s">
        <v>45</v>
      </c>
      <c r="D319" s="39" t="s">
        <v>28</v>
      </c>
      <c r="E319" s="39" t="s">
        <v>607</v>
      </c>
      <c r="F319" s="162">
        <v>858</v>
      </c>
      <c r="G319" s="162">
        <v>685.1</v>
      </c>
      <c r="H319" s="163">
        <f t="shared" si="7"/>
        <v>14766.18</v>
      </c>
      <c r="I319" s="164"/>
      <c r="J319" s="164"/>
    </row>
    <row r="320" spans="1:10" ht="66.2" customHeight="1">
      <c r="A320" s="39">
        <v>297</v>
      </c>
      <c r="B320" s="39" t="s">
        <v>608</v>
      </c>
      <c r="C320" s="37" t="s">
        <v>609</v>
      </c>
      <c r="D320" s="39" t="s">
        <v>37</v>
      </c>
      <c r="E320" s="39" t="s">
        <v>610</v>
      </c>
      <c r="F320" s="162">
        <f t="shared" ref="F320:F323" si="11">(G320+130)*1.3</f>
        <v>946.4</v>
      </c>
      <c r="G320" s="162">
        <v>598</v>
      </c>
      <c r="H320" s="163">
        <f t="shared" si="7"/>
        <v>16524.144</v>
      </c>
      <c r="I320" s="164"/>
      <c r="J320" s="164"/>
    </row>
    <row r="321" spans="1:10" ht="51.4" customHeight="1">
      <c r="A321" s="39">
        <v>298</v>
      </c>
      <c r="B321" s="39" t="s">
        <v>611</v>
      </c>
      <c r="C321" s="37" t="s">
        <v>612</v>
      </c>
      <c r="D321" s="39" t="s">
        <v>37</v>
      </c>
      <c r="E321" s="39" t="s">
        <v>613</v>
      </c>
      <c r="F321" s="162">
        <f t="shared" si="11"/>
        <v>430.95</v>
      </c>
      <c r="G321" s="162">
        <v>201.5</v>
      </c>
      <c r="H321" s="163">
        <f t="shared" si="7"/>
        <v>2340.0585000000001</v>
      </c>
      <c r="I321" s="164"/>
      <c r="J321" s="164"/>
    </row>
    <row r="322" spans="1:10" ht="51.4" customHeight="1">
      <c r="A322" s="39">
        <v>299</v>
      </c>
      <c r="B322" s="39" t="s">
        <v>614</v>
      </c>
      <c r="C322" s="37" t="s">
        <v>615</v>
      </c>
      <c r="D322" s="39" t="s">
        <v>37</v>
      </c>
      <c r="E322" s="39" t="s">
        <v>616</v>
      </c>
      <c r="F322" s="162">
        <f t="shared" si="11"/>
        <v>329.55</v>
      </c>
      <c r="G322" s="162">
        <v>123.5</v>
      </c>
      <c r="H322" s="163">
        <f t="shared" si="7"/>
        <v>9411.9480000000003</v>
      </c>
      <c r="I322" s="164"/>
      <c r="J322" s="164"/>
    </row>
    <row r="323" spans="1:10" ht="42.2" customHeight="1">
      <c r="A323" s="39">
        <v>300</v>
      </c>
      <c r="B323" s="39" t="s">
        <v>560</v>
      </c>
      <c r="C323" s="37" t="s">
        <v>561</v>
      </c>
      <c r="D323" s="39" t="s">
        <v>37</v>
      </c>
      <c r="E323" s="39" t="s">
        <v>617</v>
      </c>
      <c r="F323" s="162">
        <f t="shared" si="11"/>
        <v>371.8</v>
      </c>
      <c r="G323" s="162">
        <v>156</v>
      </c>
      <c r="H323" s="163">
        <f t="shared" si="7"/>
        <v>7201.7659999999996</v>
      </c>
      <c r="I323" s="164"/>
      <c r="J323" s="164"/>
    </row>
    <row r="324" spans="1:10" ht="42.2" customHeight="1">
      <c r="A324" s="39">
        <v>301</v>
      </c>
      <c r="B324" s="39" t="s">
        <v>570</v>
      </c>
      <c r="C324" s="37" t="s">
        <v>571</v>
      </c>
      <c r="D324" s="39" t="s">
        <v>37</v>
      </c>
      <c r="E324" s="39" t="s">
        <v>618</v>
      </c>
      <c r="F324" s="162">
        <v>185.9</v>
      </c>
      <c r="G324" s="162">
        <v>110.5</v>
      </c>
      <c r="H324" s="163">
        <f t="shared" si="7"/>
        <v>2606.3180000000002</v>
      </c>
      <c r="I324" s="164"/>
      <c r="J324" s="164"/>
    </row>
    <row r="325" spans="1:10" ht="42.2" customHeight="1">
      <c r="A325" s="39">
        <v>302</v>
      </c>
      <c r="B325" s="39" t="s">
        <v>577</v>
      </c>
      <c r="C325" s="37" t="s">
        <v>578</v>
      </c>
      <c r="D325" s="39" t="s">
        <v>37</v>
      </c>
      <c r="E325" s="39" t="s">
        <v>619</v>
      </c>
      <c r="F325" s="162">
        <f t="shared" ref="F325:F327" si="12">(G325+130)*1.3</f>
        <v>371.8</v>
      </c>
      <c r="G325" s="162">
        <v>156</v>
      </c>
      <c r="H325" s="163">
        <f t="shared" si="7"/>
        <v>1803.23</v>
      </c>
      <c r="I325" s="164"/>
      <c r="J325" s="164"/>
    </row>
    <row r="326" spans="1:10" ht="42.2" customHeight="1">
      <c r="A326" s="39">
        <v>303</v>
      </c>
      <c r="B326" s="39" t="s">
        <v>567</v>
      </c>
      <c r="C326" s="37" t="s">
        <v>568</v>
      </c>
      <c r="D326" s="39" t="s">
        <v>37</v>
      </c>
      <c r="E326" s="39" t="s">
        <v>620</v>
      </c>
      <c r="F326" s="162">
        <f t="shared" si="12"/>
        <v>338</v>
      </c>
      <c r="G326" s="162">
        <v>130</v>
      </c>
      <c r="H326" s="163">
        <f t="shared" si="7"/>
        <v>18022.16</v>
      </c>
      <c r="I326" s="164"/>
      <c r="J326" s="164"/>
    </row>
    <row r="327" spans="1:10" ht="42.2" customHeight="1">
      <c r="A327" s="39">
        <v>304</v>
      </c>
      <c r="B327" s="39" t="s">
        <v>583</v>
      </c>
      <c r="C327" s="37" t="s">
        <v>584</v>
      </c>
      <c r="D327" s="39" t="s">
        <v>37</v>
      </c>
      <c r="E327" s="39" t="s">
        <v>621</v>
      </c>
      <c r="F327" s="162">
        <f t="shared" si="12"/>
        <v>338</v>
      </c>
      <c r="G327" s="162">
        <v>130</v>
      </c>
      <c r="H327" s="163">
        <f t="shared" ref="H327:H390" si="13">E327*F327</f>
        <v>5353.92</v>
      </c>
      <c r="I327" s="164"/>
      <c r="J327" s="164"/>
    </row>
    <row r="328" spans="1:10" ht="22.7" customHeight="1">
      <c r="A328" s="39"/>
      <c r="B328" s="188" t="s">
        <v>622</v>
      </c>
      <c r="C328" s="189"/>
      <c r="D328" s="39"/>
      <c r="E328" s="39"/>
      <c r="F328" s="162">
        <v>0</v>
      </c>
      <c r="G328" s="162">
        <v>0</v>
      </c>
      <c r="H328" s="163"/>
      <c r="I328" s="39"/>
      <c r="J328" s="164"/>
    </row>
    <row r="329" spans="1:10" ht="23.85" customHeight="1">
      <c r="A329" s="39">
        <v>305</v>
      </c>
      <c r="B329" s="39" t="s">
        <v>35</v>
      </c>
      <c r="C329" s="37" t="s">
        <v>36</v>
      </c>
      <c r="D329" s="39" t="s">
        <v>37</v>
      </c>
      <c r="E329" s="39" t="s">
        <v>623</v>
      </c>
      <c r="F329" s="162">
        <v>16.899999999999999</v>
      </c>
      <c r="G329" s="162">
        <v>0</v>
      </c>
      <c r="H329" s="163">
        <f t="shared" si="13"/>
        <v>1256.008</v>
      </c>
      <c r="I329" s="164"/>
      <c r="J329" s="164"/>
    </row>
    <row r="330" spans="1:10" ht="33" customHeight="1">
      <c r="A330" s="39">
        <v>306</v>
      </c>
      <c r="B330" s="39" t="s">
        <v>40</v>
      </c>
      <c r="C330" s="37" t="s">
        <v>41</v>
      </c>
      <c r="D330" s="39" t="s">
        <v>28</v>
      </c>
      <c r="E330" s="39" t="s">
        <v>624</v>
      </c>
      <c r="F330" s="162">
        <v>403</v>
      </c>
      <c r="G330" s="162">
        <v>201.292</v>
      </c>
      <c r="H330" s="163">
        <f t="shared" si="13"/>
        <v>4493.45</v>
      </c>
      <c r="I330" s="164"/>
      <c r="J330" s="164"/>
    </row>
    <row r="331" spans="1:10" ht="56.1" customHeight="1">
      <c r="A331" s="39">
        <v>307</v>
      </c>
      <c r="B331" s="39" t="s">
        <v>44</v>
      </c>
      <c r="C331" s="37" t="s">
        <v>45</v>
      </c>
      <c r="D331" s="39" t="s">
        <v>28</v>
      </c>
      <c r="E331" s="39" t="s">
        <v>625</v>
      </c>
      <c r="F331" s="162">
        <v>858</v>
      </c>
      <c r="G331" s="162">
        <v>685.1</v>
      </c>
      <c r="H331" s="163">
        <f t="shared" si="13"/>
        <v>6374.94</v>
      </c>
      <c r="I331" s="164"/>
      <c r="J331" s="164"/>
    </row>
    <row r="332" spans="1:10" ht="42.2" customHeight="1">
      <c r="A332" s="39">
        <v>308</v>
      </c>
      <c r="B332" s="39" t="s">
        <v>626</v>
      </c>
      <c r="C332" s="37" t="s">
        <v>627</v>
      </c>
      <c r="D332" s="39" t="s">
        <v>37</v>
      </c>
      <c r="E332" s="39" t="s">
        <v>628</v>
      </c>
      <c r="F332" s="162">
        <f t="shared" ref="F332:F336" si="14">(G332+130)*1.3</f>
        <v>371.8</v>
      </c>
      <c r="G332" s="162">
        <v>156</v>
      </c>
      <c r="H332" s="163">
        <f t="shared" si="13"/>
        <v>4089.8</v>
      </c>
      <c r="I332" s="164"/>
      <c r="J332" s="164"/>
    </row>
    <row r="333" spans="1:10" ht="42.2" customHeight="1">
      <c r="A333" s="39">
        <v>309</v>
      </c>
      <c r="B333" s="39" t="s">
        <v>577</v>
      </c>
      <c r="C333" s="37" t="s">
        <v>578</v>
      </c>
      <c r="D333" s="39" t="s">
        <v>37</v>
      </c>
      <c r="E333" s="39" t="s">
        <v>629</v>
      </c>
      <c r="F333" s="162">
        <f t="shared" si="14"/>
        <v>371.8</v>
      </c>
      <c r="G333" s="162">
        <v>156</v>
      </c>
      <c r="H333" s="163">
        <f t="shared" si="13"/>
        <v>2126.6959999999999</v>
      </c>
      <c r="I333" s="164"/>
      <c r="J333" s="164"/>
    </row>
    <row r="334" spans="1:10" ht="42.2" customHeight="1">
      <c r="A334" s="39">
        <v>310</v>
      </c>
      <c r="B334" s="39" t="s">
        <v>579</v>
      </c>
      <c r="C334" s="37" t="s">
        <v>580</v>
      </c>
      <c r="D334" s="39" t="s">
        <v>37</v>
      </c>
      <c r="E334" s="39" t="s">
        <v>630</v>
      </c>
      <c r="F334" s="162">
        <f t="shared" si="14"/>
        <v>414.05</v>
      </c>
      <c r="G334" s="162">
        <v>188.5</v>
      </c>
      <c r="H334" s="163">
        <f t="shared" si="13"/>
        <v>5796.7</v>
      </c>
      <c r="I334" s="164"/>
      <c r="J334" s="164"/>
    </row>
    <row r="335" spans="1:10" ht="42.2" customHeight="1">
      <c r="A335" s="39">
        <v>311</v>
      </c>
      <c r="B335" s="39" t="s">
        <v>560</v>
      </c>
      <c r="C335" s="37" t="s">
        <v>561</v>
      </c>
      <c r="D335" s="39" t="s">
        <v>37</v>
      </c>
      <c r="E335" s="39" t="s">
        <v>631</v>
      </c>
      <c r="F335" s="162">
        <f t="shared" si="14"/>
        <v>371.8</v>
      </c>
      <c r="G335" s="162">
        <v>156</v>
      </c>
      <c r="H335" s="163">
        <f t="shared" si="13"/>
        <v>1546.6880000000001</v>
      </c>
      <c r="I335" s="164"/>
      <c r="J335" s="164"/>
    </row>
    <row r="336" spans="1:10" ht="42.2" customHeight="1">
      <c r="A336" s="39">
        <v>312</v>
      </c>
      <c r="B336" s="39" t="s">
        <v>583</v>
      </c>
      <c r="C336" s="37" t="s">
        <v>584</v>
      </c>
      <c r="D336" s="39" t="s">
        <v>37</v>
      </c>
      <c r="E336" s="39" t="s">
        <v>632</v>
      </c>
      <c r="F336" s="162">
        <f t="shared" si="14"/>
        <v>338</v>
      </c>
      <c r="G336" s="162">
        <v>130</v>
      </c>
      <c r="H336" s="163">
        <f t="shared" si="13"/>
        <v>13283.4</v>
      </c>
      <c r="I336" s="164"/>
      <c r="J336" s="164"/>
    </row>
    <row r="337" spans="1:10" ht="22.7" customHeight="1">
      <c r="A337" s="39"/>
      <c r="B337" s="188" t="s">
        <v>633</v>
      </c>
      <c r="C337" s="189"/>
      <c r="D337" s="39"/>
      <c r="E337" s="39"/>
      <c r="F337" s="162">
        <v>0</v>
      </c>
      <c r="G337" s="162">
        <v>0</v>
      </c>
      <c r="H337" s="163">
        <f t="shared" si="13"/>
        <v>0</v>
      </c>
      <c r="I337" s="39"/>
      <c r="J337" s="164"/>
    </row>
    <row r="338" spans="1:10" ht="23.85" customHeight="1">
      <c r="A338" s="39">
        <v>313</v>
      </c>
      <c r="B338" s="39" t="s">
        <v>35</v>
      </c>
      <c r="C338" s="37" t="s">
        <v>36</v>
      </c>
      <c r="D338" s="39" t="s">
        <v>37</v>
      </c>
      <c r="E338" s="39" t="s">
        <v>634</v>
      </c>
      <c r="F338" s="162">
        <v>16.899999999999999</v>
      </c>
      <c r="G338" s="162">
        <v>0</v>
      </c>
      <c r="H338" s="163">
        <f t="shared" si="13"/>
        <v>899.41800000000001</v>
      </c>
      <c r="I338" s="164"/>
      <c r="J338" s="164"/>
    </row>
    <row r="339" spans="1:10" ht="33" customHeight="1">
      <c r="A339" s="39">
        <v>314</v>
      </c>
      <c r="B339" s="39" t="s">
        <v>40</v>
      </c>
      <c r="C339" s="37" t="s">
        <v>41</v>
      </c>
      <c r="D339" s="39" t="s">
        <v>28</v>
      </c>
      <c r="E339" s="39" t="s">
        <v>635</v>
      </c>
      <c r="F339" s="162">
        <v>403</v>
      </c>
      <c r="G339" s="162">
        <v>201.292</v>
      </c>
      <c r="H339" s="163">
        <f t="shared" si="13"/>
        <v>3215.94</v>
      </c>
      <c r="I339" s="164"/>
      <c r="J339" s="164"/>
    </row>
    <row r="340" spans="1:10" ht="56.1" customHeight="1">
      <c r="A340" s="39">
        <v>315</v>
      </c>
      <c r="B340" s="39" t="s">
        <v>44</v>
      </c>
      <c r="C340" s="37" t="s">
        <v>45</v>
      </c>
      <c r="D340" s="39" t="s">
        <v>28</v>
      </c>
      <c r="E340" s="39" t="s">
        <v>636</v>
      </c>
      <c r="F340" s="162">
        <v>858</v>
      </c>
      <c r="G340" s="162">
        <v>685.1</v>
      </c>
      <c r="H340" s="163">
        <f t="shared" si="13"/>
        <v>4564.5600000000004</v>
      </c>
      <c r="I340" s="164"/>
      <c r="J340" s="164"/>
    </row>
    <row r="341" spans="1:10" ht="42.2" customHeight="1">
      <c r="A341" s="39">
        <v>316</v>
      </c>
      <c r="B341" s="39" t="s">
        <v>586</v>
      </c>
      <c r="C341" s="37" t="s">
        <v>587</v>
      </c>
      <c r="D341" s="39" t="s">
        <v>37</v>
      </c>
      <c r="E341" s="39" t="s">
        <v>637</v>
      </c>
      <c r="F341" s="162">
        <f t="shared" ref="F341:F345" si="15">(G341+130)*1.3</f>
        <v>371.8</v>
      </c>
      <c r="G341" s="162">
        <v>156</v>
      </c>
      <c r="H341" s="163">
        <f t="shared" si="13"/>
        <v>3346.2</v>
      </c>
      <c r="I341" s="164"/>
      <c r="J341" s="164"/>
    </row>
    <row r="342" spans="1:10" ht="42.2" customHeight="1">
      <c r="A342" s="39">
        <v>317</v>
      </c>
      <c r="B342" s="39" t="s">
        <v>583</v>
      </c>
      <c r="C342" s="37" t="s">
        <v>584</v>
      </c>
      <c r="D342" s="39" t="s">
        <v>37</v>
      </c>
      <c r="E342" s="39" t="s">
        <v>638</v>
      </c>
      <c r="F342" s="162">
        <f t="shared" si="15"/>
        <v>338</v>
      </c>
      <c r="G342" s="162">
        <v>130</v>
      </c>
      <c r="H342" s="163">
        <f t="shared" si="13"/>
        <v>10106.200000000001</v>
      </c>
      <c r="I342" s="164"/>
      <c r="J342" s="164"/>
    </row>
    <row r="343" spans="1:10" ht="42.2" customHeight="1">
      <c r="A343" s="39">
        <v>318</v>
      </c>
      <c r="B343" s="39" t="s">
        <v>560</v>
      </c>
      <c r="C343" s="37" t="s">
        <v>561</v>
      </c>
      <c r="D343" s="39" t="s">
        <v>37</v>
      </c>
      <c r="E343" s="39" t="s">
        <v>639</v>
      </c>
      <c r="F343" s="162">
        <f t="shared" si="15"/>
        <v>371.8</v>
      </c>
      <c r="G343" s="162">
        <v>156</v>
      </c>
      <c r="H343" s="163">
        <f t="shared" si="13"/>
        <v>1278.992</v>
      </c>
      <c r="I343" s="164"/>
      <c r="J343" s="164"/>
    </row>
    <row r="344" spans="1:10" ht="59.1" customHeight="1">
      <c r="A344" s="39">
        <v>319</v>
      </c>
      <c r="B344" s="39" t="s">
        <v>577</v>
      </c>
      <c r="C344" s="37" t="s">
        <v>578</v>
      </c>
      <c r="D344" s="39" t="s">
        <v>37</v>
      </c>
      <c r="E344" s="39" t="s">
        <v>640</v>
      </c>
      <c r="F344" s="162">
        <f t="shared" si="15"/>
        <v>371.8</v>
      </c>
      <c r="G344" s="162">
        <v>156</v>
      </c>
      <c r="H344" s="163">
        <f t="shared" si="13"/>
        <v>594.88</v>
      </c>
      <c r="I344" s="164"/>
      <c r="J344" s="164"/>
    </row>
    <row r="345" spans="1:10" ht="42.2" customHeight="1">
      <c r="A345" s="39">
        <v>320</v>
      </c>
      <c r="B345" s="39" t="s">
        <v>579</v>
      </c>
      <c r="C345" s="37" t="s">
        <v>580</v>
      </c>
      <c r="D345" s="39" t="s">
        <v>37</v>
      </c>
      <c r="E345" s="39" t="s">
        <v>641</v>
      </c>
      <c r="F345" s="162">
        <f t="shared" si="15"/>
        <v>414.05</v>
      </c>
      <c r="G345" s="162">
        <v>188.5</v>
      </c>
      <c r="H345" s="163">
        <f t="shared" si="13"/>
        <v>3279.2759999999998</v>
      </c>
      <c r="I345" s="164"/>
      <c r="J345" s="164"/>
    </row>
    <row r="346" spans="1:10" ht="22.7" customHeight="1">
      <c r="A346" s="39"/>
      <c r="B346" s="188" t="s">
        <v>642</v>
      </c>
      <c r="C346" s="189"/>
      <c r="D346" s="39"/>
      <c r="E346" s="39"/>
      <c r="F346" s="162">
        <v>0</v>
      </c>
      <c r="G346" s="162">
        <v>0</v>
      </c>
      <c r="H346" s="163">
        <f t="shared" si="13"/>
        <v>0</v>
      </c>
      <c r="I346" s="39"/>
      <c r="J346" s="164"/>
    </row>
    <row r="347" spans="1:10" ht="23.85" customHeight="1">
      <c r="A347" s="39">
        <v>321</v>
      </c>
      <c r="B347" s="39" t="s">
        <v>35</v>
      </c>
      <c r="C347" s="37" t="s">
        <v>36</v>
      </c>
      <c r="D347" s="39" t="s">
        <v>37</v>
      </c>
      <c r="E347" s="39" t="s">
        <v>472</v>
      </c>
      <c r="F347" s="162">
        <v>16.899999999999999</v>
      </c>
      <c r="G347" s="162">
        <v>0</v>
      </c>
      <c r="H347" s="163">
        <f t="shared" si="13"/>
        <v>334.95800000000003</v>
      </c>
      <c r="I347" s="164"/>
      <c r="J347" s="164"/>
    </row>
    <row r="348" spans="1:10" ht="33" customHeight="1">
      <c r="A348" s="39">
        <v>322</v>
      </c>
      <c r="B348" s="39" t="s">
        <v>40</v>
      </c>
      <c r="C348" s="37" t="s">
        <v>41</v>
      </c>
      <c r="D348" s="39" t="s">
        <v>28</v>
      </c>
      <c r="E348" s="39" t="s">
        <v>643</v>
      </c>
      <c r="F348" s="162">
        <v>403</v>
      </c>
      <c r="G348" s="162">
        <v>201.292</v>
      </c>
      <c r="H348" s="163">
        <f t="shared" si="13"/>
        <v>1209</v>
      </c>
      <c r="I348" s="164"/>
      <c r="J348" s="164"/>
    </row>
    <row r="349" spans="1:10" ht="57" customHeight="1">
      <c r="A349" s="39">
        <v>323</v>
      </c>
      <c r="B349" s="39" t="s">
        <v>44</v>
      </c>
      <c r="C349" s="37" t="s">
        <v>45</v>
      </c>
      <c r="D349" s="39" t="s">
        <v>28</v>
      </c>
      <c r="E349" s="39" t="s">
        <v>644</v>
      </c>
      <c r="F349" s="162">
        <v>858</v>
      </c>
      <c r="G349" s="162">
        <v>685.1</v>
      </c>
      <c r="H349" s="163">
        <f t="shared" si="13"/>
        <v>1716</v>
      </c>
      <c r="I349" s="164"/>
      <c r="J349" s="164"/>
    </row>
    <row r="350" spans="1:10" ht="42.2" customHeight="1">
      <c r="A350" s="39">
        <v>324</v>
      </c>
      <c r="B350" s="39" t="s">
        <v>645</v>
      </c>
      <c r="C350" s="37" t="s">
        <v>646</v>
      </c>
      <c r="D350" s="39" t="s">
        <v>37</v>
      </c>
      <c r="E350" s="39" t="s">
        <v>647</v>
      </c>
      <c r="F350" s="162">
        <f>(G350+130)*1.3</f>
        <v>371.8</v>
      </c>
      <c r="G350" s="162">
        <v>156</v>
      </c>
      <c r="H350" s="163">
        <f t="shared" si="13"/>
        <v>2141.5680000000002</v>
      </c>
      <c r="I350" s="164"/>
      <c r="J350" s="164"/>
    </row>
    <row r="351" spans="1:10" ht="33" customHeight="1">
      <c r="A351" s="39">
        <v>325</v>
      </c>
      <c r="B351" s="39" t="s">
        <v>488</v>
      </c>
      <c r="C351" s="37" t="s">
        <v>648</v>
      </c>
      <c r="D351" s="39" t="s">
        <v>37</v>
      </c>
      <c r="E351" s="39" t="s">
        <v>649</v>
      </c>
      <c r="F351" s="162">
        <v>97.5</v>
      </c>
      <c r="G351" s="162">
        <v>49.048999999999999</v>
      </c>
      <c r="H351" s="163">
        <f t="shared" si="13"/>
        <v>1388.4</v>
      </c>
      <c r="I351" s="164"/>
      <c r="J351" s="164"/>
    </row>
    <row r="352" spans="1:10" ht="22.7" customHeight="1">
      <c r="A352" s="39"/>
      <c r="B352" s="188" t="s">
        <v>650</v>
      </c>
      <c r="C352" s="189"/>
      <c r="D352" s="39"/>
      <c r="E352" s="39"/>
      <c r="F352" s="162">
        <v>0</v>
      </c>
      <c r="G352" s="162">
        <v>0</v>
      </c>
      <c r="H352" s="163"/>
      <c r="I352" s="39"/>
      <c r="J352" s="164"/>
    </row>
    <row r="353" spans="1:10" ht="23.85" customHeight="1">
      <c r="A353" s="39">
        <v>326</v>
      </c>
      <c r="B353" s="39" t="s">
        <v>35</v>
      </c>
      <c r="C353" s="37" t="s">
        <v>36</v>
      </c>
      <c r="D353" s="39" t="s">
        <v>37</v>
      </c>
      <c r="E353" s="39" t="s">
        <v>651</v>
      </c>
      <c r="F353" s="162">
        <v>16.899999999999999</v>
      </c>
      <c r="G353" s="162">
        <v>0</v>
      </c>
      <c r="H353" s="163">
        <f t="shared" si="13"/>
        <v>312.31200000000001</v>
      </c>
      <c r="I353" s="164"/>
      <c r="J353" s="164"/>
    </row>
    <row r="354" spans="1:10" ht="33" customHeight="1">
      <c r="A354" s="39">
        <v>327</v>
      </c>
      <c r="B354" s="39" t="s">
        <v>40</v>
      </c>
      <c r="C354" s="37" t="s">
        <v>41</v>
      </c>
      <c r="D354" s="39" t="s">
        <v>28</v>
      </c>
      <c r="E354" s="39" t="s">
        <v>652</v>
      </c>
      <c r="F354" s="162">
        <v>403</v>
      </c>
      <c r="G354" s="162">
        <v>201.292</v>
      </c>
      <c r="H354" s="163">
        <f t="shared" si="13"/>
        <v>1184.82</v>
      </c>
      <c r="I354" s="164"/>
      <c r="J354" s="164"/>
    </row>
    <row r="355" spans="1:10" ht="60" customHeight="1">
      <c r="A355" s="39">
        <v>328</v>
      </c>
      <c r="B355" s="39" t="s">
        <v>44</v>
      </c>
      <c r="C355" s="37" t="s">
        <v>653</v>
      </c>
      <c r="D355" s="39" t="s">
        <v>28</v>
      </c>
      <c r="E355" s="39" t="s">
        <v>654</v>
      </c>
      <c r="F355" s="162">
        <v>873.6</v>
      </c>
      <c r="G355" s="162">
        <v>700.7</v>
      </c>
      <c r="H355" s="163">
        <f t="shared" si="13"/>
        <v>1467.6479999999999</v>
      </c>
      <c r="I355" s="164"/>
      <c r="J355" s="164"/>
    </row>
    <row r="356" spans="1:10" ht="54" customHeight="1">
      <c r="A356" s="39">
        <v>329</v>
      </c>
      <c r="B356" s="39" t="s">
        <v>655</v>
      </c>
      <c r="C356" s="37" t="s">
        <v>656</v>
      </c>
      <c r="D356" s="39" t="s">
        <v>37</v>
      </c>
      <c r="E356" s="39">
        <v>20.16</v>
      </c>
      <c r="F356" s="162">
        <f>(G356+143)*1.3</f>
        <v>456.3</v>
      </c>
      <c r="G356" s="162">
        <v>208</v>
      </c>
      <c r="H356" s="163">
        <f t="shared" si="13"/>
        <v>9199.0079999999998</v>
      </c>
      <c r="I356" s="164"/>
      <c r="J356" s="164"/>
    </row>
    <row r="357" spans="1:10" ht="42.95" customHeight="1">
      <c r="A357" s="39">
        <v>330</v>
      </c>
      <c r="B357" s="39" t="s">
        <v>72</v>
      </c>
      <c r="C357" s="37" t="s">
        <v>657</v>
      </c>
      <c r="D357" s="39" t="s">
        <v>74</v>
      </c>
      <c r="E357" s="39" t="s">
        <v>658</v>
      </c>
      <c r="F357" s="162">
        <v>8450</v>
      </c>
      <c r="G357" s="162">
        <v>5850</v>
      </c>
      <c r="H357" s="163">
        <f t="shared" si="13"/>
        <v>1284.4000000000001</v>
      </c>
      <c r="I357" s="164"/>
      <c r="J357" s="164"/>
    </row>
    <row r="358" spans="1:10" ht="30" customHeight="1">
      <c r="A358" s="39"/>
      <c r="B358" s="188" t="s">
        <v>659</v>
      </c>
      <c r="C358" s="189"/>
      <c r="D358" s="39"/>
      <c r="E358" s="39"/>
      <c r="F358" s="162">
        <v>0</v>
      </c>
      <c r="G358" s="162">
        <v>0</v>
      </c>
      <c r="H358" s="163"/>
      <c r="I358" s="39"/>
      <c r="J358" s="164"/>
    </row>
    <row r="359" spans="1:10" ht="27" customHeight="1">
      <c r="A359" s="39">
        <v>331</v>
      </c>
      <c r="B359" s="39" t="s">
        <v>35</v>
      </c>
      <c r="C359" s="37" t="s">
        <v>36</v>
      </c>
      <c r="D359" s="39" t="s">
        <v>37</v>
      </c>
      <c r="E359" s="39" t="s">
        <v>660</v>
      </c>
      <c r="F359" s="162">
        <v>16.899999999999999</v>
      </c>
      <c r="G359" s="162">
        <v>0</v>
      </c>
      <c r="H359" s="163">
        <f t="shared" si="13"/>
        <v>172.38</v>
      </c>
      <c r="I359" s="164"/>
      <c r="J359" s="164"/>
    </row>
    <row r="360" spans="1:10" ht="33" customHeight="1">
      <c r="A360" s="39">
        <v>332</v>
      </c>
      <c r="B360" s="39" t="s">
        <v>40</v>
      </c>
      <c r="C360" s="37" t="s">
        <v>41</v>
      </c>
      <c r="D360" s="39" t="s">
        <v>28</v>
      </c>
      <c r="E360" s="39" t="s">
        <v>661</v>
      </c>
      <c r="F360" s="162">
        <v>403</v>
      </c>
      <c r="G360" s="162">
        <v>201.292</v>
      </c>
      <c r="H360" s="163">
        <f t="shared" si="13"/>
        <v>616.59</v>
      </c>
      <c r="I360" s="164"/>
      <c r="J360" s="164"/>
    </row>
    <row r="361" spans="1:10" ht="57" customHeight="1">
      <c r="A361" s="39">
        <v>333</v>
      </c>
      <c r="B361" s="39" t="s">
        <v>44</v>
      </c>
      <c r="C361" s="37" t="s">
        <v>45</v>
      </c>
      <c r="D361" s="39" t="s">
        <v>28</v>
      </c>
      <c r="E361" s="39" t="s">
        <v>662</v>
      </c>
      <c r="F361" s="162">
        <v>858</v>
      </c>
      <c r="G361" s="162">
        <v>685.1</v>
      </c>
      <c r="H361" s="163">
        <f t="shared" si="13"/>
        <v>1492.92</v>
      </c>
      <c r="I361" s="164"/>
      <c r="J361" s="164"/>
    </row>
    <row r="362" spans="1:10" ht="56.1" customHeight="1">
      <c r="A362" s="39">
        <v>334</v>
      </c>
      <c r="B362" s="39" t="s">
        <v>655</v>
      </c>
      <c r="C362" s="37" t="s">
        <v>663</v>
      </c>
      <c r="D362" s="39" t="s">
        <v>37</v>
      </c>
      <c r="E362" s="39" t="s">
        <v>664</v>
      </c>
      <c r="F362" s="162">
        <f>(G362+343)*1.3</f>
        <v>902.2</v>
      </c>
      <c r="G362" s="162">
        <v>351</v>
      </c>
      <c r="H362" s="163">
        <f t="shared" si="13"/>
        <v>8931.7800000000007</v>
      </c>
      <c r="I362" s="164"/>
      <c r="J362" s="164"/>
    </row>
    <row r="363" spans="1:10" ht="22.7" customHeight="1">
      <c r="A363" s="39"/>
      <c r="B363" s="188" t="s">
        <v>665</v>
      </c>
      <c r="C363" s="189"/>
      <c r="D363" s="39"/>
      <c r="E363" s="39"/>
      <c r="F363" s="162">
        <v>0</v>
      </c>
      <c r="G363" s="162">
        <v>0</v>
      </c>
      <c r="H363" s="163"/>
      <c r="I363" s="39"/>
      <c r="J363" s="164"/>
    </row>
    <row r="364" spans="1:10" ht="47.1" customHeight="1">
      <c r="A364" s="39">
        <v>335</v>
      </c>
      <c r="B364" s="39" t="s">
        <v>666</v>
      </c>
      <c r="C364" s="37" t="s">
        <v>667</v>
      </c>
      <c r="D364" s="39" t="s">
        <v>237</v>
      </c>
      <c r="E364" s="39" t="s">
        <v>25</v>
      </c>
      <c r="F364" s="162">
        <v>102180</v>
      </c>
      <c r="G364" s="162">
        <v>76440</v>
      </c>
      <c r="H364" s="163">
        <f t="shared" si="13"/>
        <v>102180</v>
      </c>
      <c r="I364" s="164"/>
      <c r="J364" s="164"/>
    </row>
    <row r="365" spans="1:10" ht="51.4" customHeight="1">
      <c r="A365" s="39">
        <v>336</v>
      </c>
      <c r="B365" s="39" t="s">
        <v>668</v>
      </c>
      <c r="C365" s="37" t="s">
        <v>669</v>
      </c>
      <c r="D365" s="39" t="s">
        <v>670</v>
      </c>
      <c r="E365" s="39" t="s">
        <v>30</v>
      </c>
      <c r="F365" s="162">
        <v>76180</v>
      </c>
      <c r="G365" s="162">
        <v>66248</v>
      </c>
      <c r="H365" s="163">
        <f t="shared" si="13"/>
        <v>152360</v>
      </c>
      <c r="I365" s="164"/>
      <c r="J365" s="164"/>
    </row>
    <row r="366" spans="1:10" ht="47.25" customHeight="1">
      <c r="A366" s="39">
        <v>337</v>
      </c>
      <c r="B366" s="39" t="s">
        <v>671</v>
      </c>
      <c r="C366" s="37" t="s">
        <v>672</v>
      </c>
      <c r="D366" s="39" t="s">
        <v>237</v>
      </c>
      <c r="E366" s="39" t="s">
        <v>25</v>
      </c>
      <c r="F366" s="162">
        <v>8645</v>
      </c>
      <c r="G366" s="162">
        <v>6370</v>
      </c>
      <c r="H366" s="163">
        <f t="shared" si="13"/>
        <v>8645</v>
      </c>
      <c r="I366" s="164"/>
      <c r="J366" s="164"/>
    </row>
    <row r="367" spans="1:10" ht="59.25" customHeight="1">
      <c r="A367" s="39">
        <v>338</v>
      </c>
      <c r="B367" s="39" t="s">
        <v>673</v>
      </c>
      <c r="C367" s="37" t="s">
        <v>674</v>
      </c>
      <c r="D367" s="39" t="s">
        <v>152</v>
      </c>
      <c r="E367" s="39" t="s">
        <v>47</v>
      </c>
      <c r="F367" s="162">
        <v>842.4</v>
      </c>
      <c r="G367" s="162">
        <v>754</v>
      </c>
      <c r="H367" s="163">
        <f t="shared" si="13"/>
        <v>5054.3999999999996</v>
      </c>
      <c r="I367" s="164"/>
      <c r="J367" s="164"/>
    </row>
    <row r="368" spans="1:10" ht="57" customHeight="1">
      <c r="A368" s="39">
        <v>339</v>
      </c>
      <c r="B368" s="39" t="s">
        <v>675</v>
      </c>
      <c r="C368" s="37" t="s">
        <v>676</v>
      </c>
      <c r="D368" s="39" t="s">
        <v>152</v>
      </c>
      <c r="E368" s="39" t="s">
        <v>30</v>
      </c>
      <c r="F368" s="162">
        <v>1040</v>
      </c>
      <c r="G368" s="162">
        <v>910</v>
      </c>
      <c r="H368" s="163">
        <f t="shared" si="13"/>
        <v>2080</v>
      </c>
      <c r="I368" s="164"/>
      <c r="J368" s="164"/>
    </row>
    <row r="369" spans="1:10" ht="84.95" customHeight="1">
      <c r="A369" s="39">
        <v>340</v>
      </c>
      <c r="B369" s="39" t="s">
        <v>677</v>
      </c>
      <c r="C369" s="37" t="s">
        <v>678</v>
      </c>
      <c r="D369" s="39" t="s">
        <v>152</v>
      </c>
      <c r="E369" s="39" t="s">
        <v>25</v>
      </c>
      <c r="F369" s="162">
        <f>(27015.38-0.51)*1.3</f>
        <v>35119.330999999998</v>
      </c>
      <c r="G369" s="162">
        <v>24310</v>
      </c>
      <c r="H369" s="163">
        <f t="shared" si="13"/>
        <v>35119.330999999998</v>
      </c>
      <c r="I369" s="164"/>
      <c r="J369" s="164"/>
    </row>
    <row r="370" spans="1:10" ht="63" customHeight="1">
      <c r="A370" s="39">
        <v>341</v>
      </c>
      <c r="B370" s="39" t="s">
        <v>679</v>
      </c>
      <c r="C370" s="37" t="s">
        <v>680</v>
      </c>
      <c r="D370" s="39" t="s">
        <v>670</v>
      </c>
      <c r="E370" s="39" t="s">
        <v>34</v>
      </c>
      <c r="F370" s="162">
        <v>6266</v>
      </c>
      <c r="G370" s="162">
        <v>5850</v>
      </c>
      <c r="H370" s="163">
        <f t="shared" si="13"/>
        <v>18798</v>
      </c>
      <c r="I370" s="164"/>
      <c r="J370" s="164"/>
    </row>
    <row r="371" spans="1:10" ht="57.75" customHeight="1">
      <c r="A371" s="39">
        <v>342</v>
      </c>
      <c r="B371" s="39" t="s">
        <v>681</v>
      </c>
      <c r="C371" s="37" t="s">
        <v>682</v>
      </c>
      <c r="D371" s="39" t="s">
        <v>670</v>
      </c>
      <c r="E371" s="39" t="s">
        <v>30</v>
      </c>
      <c r="F371" s="162">
        <v>4758</v>
      </c>
      <c r="G371" s="162">
        <v>3900</v>
      </c>
      <c r="H371" s="163">
        <f t="shared" si="13"/>
        <v>9516</v>
      </c>
      <c r="I371" s="164"/>
      <c r="J371" s="164"/>
    </row>
    <row r="372" spans="1:10" ht="48.75" customHeight="1">
      <c r="A372" s="39">
        <v>343</v>
      </c>
      <c r="B372" s="39" t="s">
        <v>683</v>
      </c>
      <c r="C372" s="37" t="s">
        <v>684</v>
      </c>
      <c r="D372" s="39" t="s">
        <v>152</v>
      </c>
      <c r="E372" s="39" t="s">
        <v>25</v>
      </c>
      <c r="F372" s="162">
        <v>271.7</v>
      </c>
      <c r="G372" s="162">
        <v>234</v>
      </c>
      <c r="H372" s="163">
        <f t="shared" si="13"/>
        <v>271.7</v>
      </c>
      <c r="I372" s="164"/>
      <c r="J372" s="164"/>
    </row>
    <row r="373" spans="1:10" ht="46.5" customHeight="1">
      <c r="A373" s="39">
        <v>344</v>
      </c>
      <c r="B373" s="39" t="s">
        <v>685</v>
      </c>
      <c r="C373" s="37" t="s">
        <v>686</v>
      </c>
      <c r="D373" s="39" t="s">
        <v>152</v>
      </c>
      <c r="E373" s="39" t="s">
        <v>34</v>
      </c>
      <c r="F373" s="162">
        <v>314.60000000000002</v>
      </c>
      <c r="G373" s="162">
        <v>260</v>
      </c>
      <c r="H373" s="163">
        <f t="shared" si="13"/>
        <v>943.8</v>
      </c>
      <c r="I373" s="164"/>
      <c r="J373" s="164"/>
    </row>
    <row r="374" spans="1:10" ht="48.75" customHeight="1">
      <c r="A374" s="39">
        <v>345</v>
      </c>
      <c r="B374" s="39" t="s">
        <v>687</v>
      </c>
      <c r="C374" s="37" t="s">
        <v>684</v>
      </c>
      <c r="D374" s="39" t="s">
        <v>152</v>
      </c>
      <c r="E374" s="39" t="s">
        <v>25</v>
      </c>
      <c r="F374" s="162">
        <v>325</v>
      </c>
      <c r="G374" s="162">
        <v>273</v>
      </c>
      <c r="H374" s="163">
        <f t="shared" si="13"/>
        <v>325</v>
      </c>
      <c r="I374" s="164"/>
      <c r="J374" s="164"/>
    </row>
    <row r="375" spans="1:10" ht="51.75" customHeight="1">
      <c r="A375" s="39">
        <v>346</v>
      </c>
      <c r="B375" s="39" t="s">
        <v>688</v>
      </c>
      <c r="C375" s="37" t="s">
        <v>689</v>
      </c>
      <c r="D375" s="39" t="s">
        <v>152</v>
      </c>
      <c r="E375" s="39" t="s">
        <v>30</v>
      </c>
      <c r="F375" s="162">
        <v>195</v>
      </c>
      <c r="G375" s="162">
        <v>169</v>
      </c>
      <c r="H375" s="163">
        <f t="shared" si="13"/>
        <v>390</v>
      </c>
      <c r="I375" s="164"/>
      <c r="J375" s="164"/>
    </row>
    <row r="376" spans="1:10" ht="48" customHeight="1">
      <c r="A376" s="39">
        <v>347</v>
      </c>
      <c r="B376" s="39" t="s">
        <v>690</v>
      </c>
      <c r="C376" s="37" t="s">
        <v>691</v>
      </c>
      <c r="D376" s="39" t="s">
        <v>692</v>
      </c>
      <c r="E376" s="39">
        <v>40</v>
      </c>
      <c r="F376" s="162">
        <f>(2350-80)*1.3</f>
        <v>2951</v>
      </c>
      <c r="G376" s="162">
        <v>2496</v>
      </c>
      <c r="H376" s="163">
        <f t="shared" si="13"/>
        <v>118040</v>
      </c>
      <c r="I376" s="164"/>
      <c r="J376" s="164"/>
    </row>
    <row r="377" spans="1:10" ht="42.2" customHeight="1">
      <c r="A377" s="39">
        <v>348</v>
      </c>
      <c r="B377" s="39" t="s">
        <v>693</v>
      </c>
      <c r="C377" s="37" t="s">
        <v>694</v>
      </c>
      <c r="D377" s="39" t="s">
        <v>692</v>
      </c>
      <c r="E377" s="39" t="s">
        <v>25</v>
      </c>
      <c r="F377" s="162">
        <v>7462</v>
      </c>
      <c r="G377" s="162">
        <v>5655</v>
      </c>
      <c r="H377" s="163">
        <f t="shared" si="13"/>
        <v>7462</v>
      </c>
      <c r="I377" s="164"/>
      <c r="J377" s="164"/>
    </row>
    <row r="378" spans="1:10" ht="42.2" customHeight="1">
      <c r="A378" s="39">
        <v>349</v>
      </c>
      <c r="B378" s="39" t="s">
        <v>693</v>
      </c>
      <c r="C378" s="37" t="s">
        <v>695</v>
      </c>
      <c r="D378" s="39" t="s">
        <v>692</v>
      </c>
      <c r="E378" s="39" t="s">
        <v>25</v>
      </c>
      <c r="F378" s="162">
        <v>6240</v>
      </c>
      <c r="G378" s="162">
        <v>4459</v>
      </c>
      <c r="H378" s="163">
        <f t="shared" si="13"/>
        <v>6240</v>
      </c>
      <c r="I378" s="164"/>
      <c r="J378" s="164"/>
    </row>
    <row r="379" spans="1:10" ht="42.2" customHeight="1">
      <c r="A379" s="39">
        <v>350</v>
      </c>
      <c r="B379" s="39" t="s">
        <v>693</v>
      </c>
      <c r="C379" s="37" t="s">
        <v>696</v>
      </c>
      <c r="D379" s="39" t="s">
        <v>692</v>
      </c>
      <c r="E379" s="39" t="s">
        <v>25</v>
      </c>
      <c r="F379" s="162">
        <v>26260</v>
      </c>
      <c r="G379" s="162">
        <v>23790</v>
      </c>
      <c r="H379" s="163">
        <f t="shared" si="13"/>
        <v>26260</v>
      </c>
      <c r="I379" s="164"/>
      <c r="J379" s="164"/>
    </row>
    <row r="380" spans="1:10" ht="22.7" customHeight="1">
      <c r="A380" s="39"/>
      <c r="B380" s="188" t="s">
        <v>697</v>
      </c>
      <c r="C380" s="189"/>
      <c r="D380" s="39"/>
      <c r="E380" s="39"/>
      <c r="F380" s="162">
        <v>0</v>
      </c>
      <c r="G380" s="162">
        <v>0</v>
      </c>
      <c r="H380" s="163"/>
      <c r="I380" s="39"/>
      <c r="J380" s="164"/>
    </row>
    <row r="381" spans="1:10" ht="38.25" customHeight="1">
      <c r="A381" s="39">
        <v>351</v>
      </c>
      <c r="B381" s="39" t="s">
        <v>698</v>
      </c>
      <c r="C381" s="37" t="s">
        <v>699</v>
      </c>
      <c r="D381" s="39" t="s">
        <v>37</v>
      </c>
      <c r="E381" s="39" t="s">
        <v>700</v>
      </c>
      <c r="F381" s="162">
        <v>13</v>
      </c>
      <c r="G381" s="162">
        <v>0</v>
      </c>
      <c r="H381" s="163">
        <f t="shared" si="13"/>
        <v>528.97</v>
      </c>
      <c r="I381" s="164"/>
      <c r="J381" s="164"/>
    </row>
    <row r="382" spans="1:10" ht="62.25" customHeight="1">
      <c r="A382" s="39">
        <v>352</v>
      </c>
      <c r="B382" s="39" t="s">
        <v>701</v>
      </c>
      <c r="C382" s="38" t="s">
        <v>702</v>
      </c>
      <c r="D382" s="39" t="s">
        <v>28</v>
      </c>
      <c r="E382" s="39" t="s">
        <v>703</v>
      </c>
      <c r="F382" s="162">
        <v>26</v>
      </c>
      <c r="G382" s="162">
        <v>0</v>
      </c>
      <c r="H382" s="163">
        <f t="shared" si="13"/>
        <v>416</v>
      </c>
      <c r="I382" s="164"/>
      <c r="J382" s="164"/>
    </row>
    <row r="383" spans="1:10" ht="57.75" customHeight="1">
      <c r="A383" s="39">
        <v>353</v>
      </c>
      <c r="B383" s="39" t="s">
        <v>26</v>
      </c>
      <c r="C383" s="38" t="s">
        <v>704</v>
      </c>
      <c r="D383" s="39" t="s">
        <v>28</v>
      </c>
      <c r="E383" s="39" t="s">
        <v>705</v>
      </c>
      <c r="F383" s="162">
        <v>26</v>
      </c>
      <c r="G383" s="162">
        <v>0</v>
      </c>
      <c r="H383" s="163">
        <f t="shared" si="13"/>
        <v>160.41999999999999</v>
      </c>
      <c r="I383" s="164"/>
      <c r="J383" s="164"/>
    </row>
    <row r="384" spans="1:10" ht="75.2" customHeight="1">
      <c r="A384" s="39">
        <v>354</v>
      </c>
      <c r="B384" s="39" t="s">
        <v>31</v>
      </c>
      <c r="C384" s="37" t="s">
        <v>32</v>
      </c>
      <c r="D384" s="39" t="s">
        <v>28</v>
      </c>
      <c r="E384" s="39" t="s">
        <v>706</v>
      </c>
      <c r="F384" s="162">
        <v>36.4</v>
      </c>
      <c r="G384" s="162">
        <v>0</v>
      </c>
      <c r="H384" s="163">
        <f t="shared" si="13"/>
        <v>234.05199999999999</v>
      </c>
      <c r="I384" s="164"/>
      <c r="J384" s="164"/>
    </row>
    <row r="385" spans="1:10" ht="39.75" customHeight="1">
      <c r="A385" s="39">
        <v>355</v>
      </c>
      <c r="B385" s="39" t="s">
        <v>707</v>
      </c>
      <c r="C385" s="37" t="s">
        <v>708</v>
      </c>
      <c r="D385" s="39" t="s">
        <v>37</v>
      </c>
      <c r="E385" s="39" t="s">
        <v>709</v>
      </c>
      <c r="F385" s="162">
        <v>29.9</v>
      </c>
      <c r="G385" s="162">
        <v>0</v>
      </c>
      <c r="H385" s="163">
        <f t="shared" si="13"/>
        <v>947.23199999999997</v>
      </c>
      <c r="I385" s="164"/>
      <c r="J385" s="164"/>
    </row>
    <row r="386" spans="1:10" ht="50.25" customHeight="1">
      <c r="A386" s="39">
        <v>356</v>
      </c>
      <c r="B386" s="39" t="s">
        <v>44</v>
      </c>
      <c r="C386" s="37" t="s">
        <v>710</v>
      </c>
      <c r="D386" s="39" t="s">
        <v>28</v>
      </c>
      <c r="E386" s="39" t="s">
        <v>711</v>
      </c>
      <c r="F386" s="162">
        <v>442</v>
      </c>
      <c r="G386" s="162">
        <v>201.292</v>
      </c>
      <c r="H386" s="163">
        <f t="shared" si="13"/>
        <v>1277.3800000000001</v>
      </c>
      <c r="I386" s="164"/>
      <c r="J386" s="164"/>
    </row>
    <row r="387" spans="1:10" ht="66.2" customHeight="1">
      <c r="A387" s="39">
        <v>357</v>
      </c>
      <c r="B387" s="39" t="s">
        <v>44</v>
      </c>
      <c r="C387" s="37" t="s">
        <v>712</v>
      </c>
      <c r="D387" s="39" t="s">
        <v>28</v>
      </c>
      <c r="E387" s="39" t="s">
        <v>713</v>
      </c>
      <c r="F387" s="162">
        <v>845</v>
      </c>
      <c r="G387" s="162">
        <v>672.1</v>
      </c>
      <c r="H387" s="163">
        <f t="shared" si="13"/>
        <v>2999.75</v>
      </c>
      <c r="I387" s="164"/>
      <c r="J387" s="164"/>
    </row>
    <row r="388" spans="1:10" ht="75" customHeight="1">
      <c r="A388" s="39">
        <v>358</v>
      </c>
      <c r="B388" s="39" t="s">
        <v>44</v>
      </c>
      <c r="C388" s="37" t="s">
        <v>714</v>
      </c>
      <c r="D388" s="39" t="s">
        <v>28</v>
      </c>
      <c r="E388" s="39" t="s">
        <v>715</v>
      </c>
      <c r="F388" s="162">
        <v>867.1</v>
      </c>
      <c r="G388" s="162">
        <v>694.2</v>
      </c>
      <c r="H388" s="163">
        <f t="shared" si="13"/>
        <v>1265.9659999999999</v>
      </c>
      <c r="I388" s="164"/>
      <c r="J388" s="164"/>
    </row>
    <row r="389" spans="1:10" ht="63" customHeight="1">
      <c r="A389" s="39">
        <v>359</v>
      </c>
      <c r="B389" s="39" t="s">
        <v>716</v>
      </c>
      <c r="C389" s="37" t="s">
        <v>717</v>
      </c>
      <c r="D389" s="39" t="s">
        <v>28</v>
      </c>
      <c r="E389" s="39" t="s">
        <v>718</v>
      </c>
      <c r="F389" s="162">
        <v>938.6</v>
      </c>
      <c r="G389" s="162">
        <v>700.7</v>
      </c>
      <c r="H389" s="163">
        <f t="shared" si="13"/>
        <v>4120.4539999999997</v>
      </c>
      <c r="I389" s="164"/>
      <c r="J389" s="164"/>
    </row>
    <row r="390" spans="1:10" ht="67.5" customHeight="1">
      <c r="A390" s="39">
        <v>360</v>
      </c>
      <c r="B390" s="39" t="s">
        <v>56</v>
      </c>
      <c r="C390" s="37" t="s">
        <v>717</v>
      </c>
      <c r="D390" s="39" t="s">
        <v>28</v>
      </c>
      <c r="E390" s="39" t="s">
        <v>719</v>
      </c>
      <c r="F390" s="162">
        <v>938.6</v>
      </c>
      <c r="G390" s="162">
        <v>712.4</v>
      </c>
      <c r="H390" s="163">
        <f t="shared" si="13"/>
        <v>6082.1279999999997</v>
      </c>
      <c r="I390" s="164"/>
      <c r="J390" s="164"/>
    </row>
    <row r="391" spans="1:10" ht="84" customHeight="1">
      <c r="A391" s="39">
        <v>361</v>
      </c>
      <c r="B391" s="39" t="s">
        <v>431</v>
      </c>
      <c r="C391" s="37" t="s">
        <v>720</v>
      </c>
      <c r="D391" s="39" t="s">
        <v>28</v>
      </c>
      <c r="E391" s="39" t="s">
        <v>326</v>
      </c>
      <c r="F391" s="162">
        <v>1003.6</v>
      </c>
      <c r="G391" s="162">
        <v>700.7</v>
      </c>
      <c r="H391" s="163">
        <f t="shared" ref="H391:H454" si="16">E391*F391</f>
        <v>471.69200000000001</v>
      </c>
      <c r="I391" s="164"/>
      <c r="J391" s="164"/>
    </row>
    <row r="392" spans="1:10" ht="59.25" customHeight="1">
      <c r="A392" s="39">
        <v>362</v>
      </c>
      <c r="B392" s="39" t="s">
        <v>721</v>
      </c>
      <c r="C392" s="37" t="s">
        <v>722</v>
      </c>
      <c r="D392" s="39" t="s">
        <v>28</v>
      </c>
      <c r="E392" s="39" t="s">
        <v>723</v>
      </c>
      <c r="F392" s="162">
        <v>1003.6</v>
      </c>
      <c r="G392" s="162">
        <v>765.7</v>
      </c>
      <c r="H392" s="163">
        <f t="shared" si="16"/>
        <v>60.216000000000001</v>
      </c>
      <c r="I392" s="164"/>
      <c r="J392" s="164"/>
    </row>
    <row r="393" spans="1:10" ht="45" customHeight="1">
      <c r="A393" s="39">
        <v>363</v>
      </c>
      <c r="B393" s="39" t="s">
        <v>72</v>
      </c>
      <c r="C393" s="37" t="s">
        <v>724</v>
      </c>
      <c r="D393" s="39" t="s">
        <v>74</v>
      </c>
      <c r="E393" s="39" t="s">
        <v>725</v>
      </c>
      <c r="F393" s="162">
        <v>8450</v>
      </c>
      <c r="G393" s="162">
        <v>5850</v>
      </c>
      <c r="H393" s="163">
        <f t="shared" si="16"/>
        <v>954.85</v>
      </c>
      <c r="I393" s="164"/>
      <c r="J393" s="164"/>
    </row>
    <row r="394" spans="1:10" ht="48" customHeight="1">
      <c r="A394" s="39">
        <v>364</v>
      </c>
      <c r="B394" s="39" t="s">
        <v>72</v>
      </c>
      <c r="C394" s="37" t="s">
        <v>726</v>
      </c>
      <c r="D394" s="39" t="s">
        <v>74</v>
      </c>
      <c r="E394" s="39" t="s">
        <v>727</v>
      </c>
      <c r="F394" s="162">
        <v>8840</v>
      </c>
      <c r="G394" s="162">
        <v>6240</v>
      </c>
      <c r="H394" s="163">
        <f t="shared" si="16"/>
        <v>1290.6400000000001</v>
      </c>
      <c r="I394" s="164"/>
      <c r="J394" s="164"/>
    </row>
    <row r="395" spans="1:10" ht="54.95" customHeight="1">
      <c r="A395" s="39">
        <v>365</v>
      </c>
      <c r="B395" s="39" t="s">
        <v>728</v>
      </c>
      <c r="C395" s="37" t="s">
        <v>729</v>
      </c>
      <c r="D395" s="39" t="s">
        <v>74</v>
      </c>
      <c r="E395" s="39" t="s">
        <v>730</v>
      </c>
      <c r="F395" s="162">
        <v>8060</v>
      </c>
      <c r="G395" s="162">
        <v>6500</v>
      </c>
      <c r="H395" s="163">
        <f t="shared" si="16"/>
        <v>5988.58</v>
      </c>
      <c r="I395" s="164"/>
      <c r="J395" s="164"/>
    </row>
    <row r="396" spans="1:10" ht="51.4" customHeight="1">
      <c r="A396" s="39">
        <v>366</v>
      </c>
      <c r="B396" s="39" t="s">
        <v>731</v>
      </c>
      <c r="C396" s="37" t="s">
        <v>732</v>
      </c>
      <c r="D396" s="39" t="s">
        <v>74</v>
      </c>
      <c r="E396" s="39" t="s">
        <v>733</v>
      </c>
      <c r="F396" s="162">
        <v>8060</v>
      </c>
      <c r="G396" s="162">
        <v>6500</v>
      </c>
      <c r="H396" s="163">
        <f t="shared" si="16"/>
        <v>6480.24</v>
      </c>
      <c r="I396" s="164"/>
      <c r="J396" s="164"/>
    </row>
    <row r="397" spans="1:10" ht="51.4" customHeight="1">
      <c r="A397" s="39">
        <v>367</v>
      </c>
      <c r="B397" s="39" t="s">
        <v>731</v>
      </c>
      <c r="C397" s="37" t="s">
        <v>734</v>
      </c>
      <c r="D397" s="39" t="s">
        <v>74</v>
      </c>
      <c r="E397" s="39" t="s">
        <v>735</v>
      </c>
      <c r="F397" s="162">
        <v>8060</v>
      </c>
      <c r="G397" s="162">
        <v>6500</v>
      </c>
      <c r="H397" s="163">
        <f t="shared" si="16"/>
        <v>9301.24</v>
      </c>
      <c r="I397" s="164"/>
      <c r="J397" s="164"/>
    </row>
    <row r="398" spans="1:10" ht="51.4" customHeight="1">
      <c r="A398" s="39">
        <v>368</v>
      </c>
      <c r="B398" s="39" t="s">
        <v>731</v>
      </c>
      <c r="C398" s="37" t="s">
        <v>736</v>
      </c>
      <c r="D398" s="39" t="s">
        <v>74</v>
      </c>
      <c r="E398" s="39" t="s">
        <v>737</v>
      </c>
      <c r="F398" s="162">
        <v>8060</v>
      </c>
      <c r="G398" s="162">
        <v>6500</v>
      </c>
      <c r="H398" s="163">
        <f t="shared" si="16"/>
        <v>3780.14</v>
      </c>
      <c r="I398" s="164"/>
      <c r="J398" s="164"/>
    </row>
    <row r="399" spans="1:10" ht="51" customHeight="1">
      <c r="A399" s="39">
        <v>369</v>
      </c>
      <c r="B399" s="39" t="s">
        <v>731</v>
      </c>
      <c r="C399" s="37" t="s">
        <v>738</v>
      </c>
      <c r="D399" s="39" t="s">
        <v>74</v>
      </c>
      <c r="E399" s="39" t="s">
        <v>739</v>
      </c>
      <c r="F399" s="162">
        <v>8060</v>
      </c>
      <c r="G399" s="162">
        <v>6500</v>
      </c>
      <c r="H399" s="163">
        <f t="shared" si="16"/>
        <v>4852.12</v>
      </c>
      <c r="I399" s="164"/>
      <c r="J399" s="164"/>
    </row>
    <row r="400" spans="1:10" ht="51" customHeight="1">
      <c r="A400" s="39">
        <v>370</v>
      </c>
      <c r="B400" s="39" t="s">
        <v>225</v>
      </c>
      <c r="C400" s="37" t="s">
        <v>740</v>
      </c>
      <c r="D400" s="39" t="s">
        <v>74</v>
      </c>
      <c r="E400" s="39" t="s">
        <v>741</v>
      </c>
      <c r="F400" s="162">
        <v>13136.223099999999</v>
      </c>
      <c r="G400" s="162">
        <v>8127.2281999999996</v>
      </c>
      <c r="H400" s="163">
        <f t="shared" si="16"/>
        <v>3494.2353446000002</v>
      </c>
      <c r="I400" s="164"/>
      <c r="J400" s="164"/>
    </row>
    <row r="401" spans="1:10" ht="41.25" customHeight="1">
      <c r="A401" s="39">
        <v>371</v>
      </c>
      <c r="B401" s="39" t="s">
        <v>225</v>
      </c>
      <c r="C401" s="37" t="s">
        <v>742</v>
      </c>
      <c r="D401" s="39" t="s">
        <v>74</v>
      </c>
      <c r="E401" s="39" t="s">
        <v>743</v>
      </c>
      <c r="F401" s="162">
        <v>13136.223099999999</v>
      </c>
      <c r="G401" s="162">
        <v>8127.2281999999996</v>
      </c>
      <c r="H401" s="163">
        <f t="shared" si="16"/>
        <v>236.4520158</v>
      </c>
      <c r="I401" s="164"/>
      <c r="J401" s="164"/>
    </row>
    <row r="402" spans="1:10" ht="32.25" customHeight="1">
      <c r="A402" s="39">
        <v>372</v>
      </c>
      <c r="B402" s="39" t="s">
        <v>744</v>
      </c>
      <c r="C402" s="37" t="s">
        <v>745</v>
      </c>
      <c r="D402" s="39" t="s">
        <v>220</v>
      </c>
      <c r="E402" s="39" t="s">
        <v>549</v>
      </c>
      <c r="F402" s="162">
        <v>29.9</v>
      </c>
      <c r="G402" s="162">
        <v>16.899999999999999</v>
      </c>
      <c r="H402" s="163">
        <f t="shared" si="16"/>
        <v>956.8</v>
      </c>
      <c r="I402" s="164"/>
      <c r="J402" s="164"/>
    </row>
    <row r="403" spans="1:10" ht="72.75" customHeight="1">
      <c r="A403" s="39">
        <v>373</v>
      </c>
      <c r="B403" s="39" t="s">
        <v>97</v>
      </c>
      <c r="C403" s="37" t="s">
        <v>746</v>
      </c>
      <c r="D403" s="39" t="s">
        <v>37</v>
      </c>
      <c r="E403" s="39">
        <v>79.349999999999994</v>
      </c>
      <c r="F403" s="162">
        <v>630.5</v>
      </c>
      <c r="G403" s="162">
        <v>468</v>
      </c>
      <c r="H403" s="163">
        <f t="shared" si="16"/>
        <v>50030.175000000003</v>
      </c>
      <c r="I403" s="164"/>
      <c r="J403" s="164"/>
    </row>
    <row r="404" spans="1:10" ht="38.25" customHeight="1">
      <c r="A404" s="39">
        <v>374</v>
      </c>
      <c r="B404" s="39" t="s">
        <v>747</v>
      </c>
      <c r="C404" s="37" t="s">
        <v>748</v>
      </c>
      <c r="D404" s="39" t="s">
        <v>37</v>
      </c>
      <c r="E404" s="39" t="s">
        <v>749</v>
      </c>
      <c r="F404" s="162">
        <v>872.52880000000005</v>
      </c>
      <c r="G404" s="162">
        <v>272.39393999999999</v>
      </c>
      <c r="H404" s="163">
        <f t="shared" si="16"/>
        <v>14841.714888</v>
      </c>
      <c r="I404" s="164"/>
      <c r="J404" s="164"/>
    </row>
    <row r="405" spans="1:10" ht="42" customHeight="1">
      <c r="A405" s="39">
        <v>375</v>
      </c>
      <c r="B405" s="39" t="s">
        <v>750</v>
      </c>
      <c r="C405" s="37" t="s">
        <v>751</v>
      </c>
      <c r="D405" s="39" t="s">
        <v>37</v>
      </c>
      <c r="E405" s="39" t="s">
        <v>752</v>
      </c>
      <c r="F405" s="162">
        <v>679.0797</v>
      </c>
      <c r="G405" s="162">
        <v>272.39393999999999</v>
      </c>
      <c r="H405" s="163">
        <f t="shared" si="16"/>
        <v>48588.152535000001</v>
      </c>
      <c r="I405" s="164"/>
      <c r="J405" s="164"/>
    </row>
    <row r="406" spans="1:10" ht="32.25" customHeight="1">
      <c r="A406" s="39">
        <v>376</v>
      </c>
      <c r="B406" s="39" t="s">
        <v>753</v>
      </c>
      <c r="C406" s="37" t="s">
        <v>754</v>
      </c>
      <c r="D406" s="39" t="s">
        <v>37</v>
      </c>
      <c r="E406" s="39" t="s">
        <v>755</v>
      </c>
      <c r="F406" s="162">
        <v>549.34879999999998</v>
      </c>
      <c r="G406" s="162">
        <v>148.19167999999999</v>
      </c>
      <c r="H406" s="163">
        <f t="shared" si="16"/>
        <v>1757.91616</v>
      </c>
      <c r="I406" s="164"/>
      <c r="J406" s="164"/>
    </row>
    <row r="407" spans="1:10" ht="48.75" customHeight="1">
      <c r="A407" s="39">
        <v>377</v>
      </c>
      <c r="B407" s="39" t="s">
        <v>756</v>
      </c>
      <c r="C407" s="37" t="s">
        <v>757</v>
      </c>
      <c r="D407" s="39" t="s">
        <v>37</v>
      </c>
      <c r="E407" s="39" t="s">
        <v>758</v>
      </c>
      <c r="F407" s="162">
        <v>174.07390000000001</v>
      </c>
      <c r="G407" s="162">
        <v>50.412179999999999</v>
      </c>
      <c r="H407" s="163">
        <f t="shared" si="16"/>
        <v>7493.8813950000003</v>
      </c>
      <c r="I407" s="164"/>
      <c r="J407" s="164"/>
    </row>
    <row r="408" spans="1:10" ht="39.75" customHeight="1">
      <c r="A408" s="39">
        <v>378</v>
      </c>
      <c r="B408" s="39" t="s">
        <v>759</v>
      </c>
      <c r="C408" s="37" t="s">
        <v>760</v>
      </c>
      <c r="D408" s="39" t="s">
        <v>37</v>
      </c>
      <c r="E408" s="39" t="s">
        <v>758</v>
      </c>
      <c r="F408" s="162">
        <v>58.5</v>
      </c>
      <c r="G408" s="162">
        <v>49.405720000000002</v>
      </c>
      <c r="H408" s="163">
        <f t="shared" si="16"/>
        <v>2518.4250000000002</v>
      </c>
      <c r="I408" s="164"/>
      <c r="J408" s="164"/>
    </row>
    <row r="409" spans="1:10" ht="30" customHeight="1">
      <c r="A409" s="39">
        <v>379</v>
      </c>
      <c r="B409" s="39" t="s">
        <v>761</v>
      </c>
      <c r="C409" s="37" t="s">
        <v>762</v>
      </c>
      <c r="D409" s="39" t="s">
        <v>37</v>
      </c>
      <c r="E409" s="39" t="s">
        <v>758</v>
      </c>
      <c r="F409" s="162">
        <v>32.832799999999999</v>
      </c>
      <c r="G409" s="162">
        <v>10.0646</v>
      </c>
      <c r="H409" s="163">
        <f t="shared" si="16"/>
        <v>1413.4520399999999</v>
      </c>
      <c r="I409" s="164"/>
      <c r="J409" s="164"/>
    </row>
    <row r="410" spans="1:10" ht="33" customHeight="1">
      <c r="A410" s="39">
        <v>380</v>
      </c>
      <c r="B410" s="39" t="s">
        <v>763</v>
      </c>
      <c r="C410" s="37" t="s">
        <v>764</v>
      </c>
      <c r="D410" s="39" t="s">
        <v>37</v>
      </c>
      <c r="E410" s="39" t="s">
        <v>758</v>
      </c>
      <c r="F410" s="162">
        <v>131.38839999999999</v>
      </c>
      <c r="G410" s="162">
        <v>51.036439999999999</v>
      </c>
      <c r="H410" s="163">
        <f t="shared" si="16"/>
        <v>5656.2706200000002</v>
      </c>
      <c r="I410" s="164"/>
      <c r="J410" s="164"/>
    </row>
    <row r="411" spans="1:10" ht="36" customHeight="1">
      <c r="A411" s="39">
        <v>381</v>
      </c>
      <c r="B411" s="39" t="s">
        <v>765</v>
      </c>
      <c r="C411" s="37" t="s">
        <v>766</v>
      </c>
      <c r="D411" s="39" t="s">
        <v>37</v>
      </c>
      <c r="E411" s="39" t="s">
        <v>758</v>
      </c>
      <c r="F411" s="162">
        <v>97.5</v>
      </c>
      <c r="G411" s="162">
        <v>224.44058000000001</v>
      </c>
      <c r="H411" s="163">
        <f t="shared" si="16"/>
        <v>4197.375</v>
      </c>
      <c r="I411" s="164"/>
      <c r="J411" s="164"/>
    </row>
    <row r="412" spans="1:10" ht="33" customHeight="1">
      <c r="A412" s="39">
        <v>382</v>
      </c>
      <c r="B412" s="39" t="s">
        <v>767</v>
      </c>
      <c r="C412" s="37" t="s">
        <v>768</v>
      </c>
      <c r="D412" s="39" t="s">
        <v>37</v>
      </c>
      <c r="E412" s="39" t="s">
        <v>758</v>
      </c>
      <c r="F412" s="162">
        <v>32.89</v>
      </c>
      <c r="G412" s="162">
        <v>13.47892</v>
      </c>
      <c r="H412" s="163">
        <f t="shared" si="16"/>
        <v>1415.9145000000001</v>
      </c>
      <c r="I412" s="164"/>
      <c r="J412" s="164"/>
    </row>
    <row r="413" spans="1:10" ht="51.4" customHeight="1">
      <c r="A413" s="39">
        <v>383</v>
      </c>
      <c r="B413" s="39" t="s">
        <v>769</v>
      </c>
      <c r="C413" s="37" t="s">
        <v>770</v>
      </c>
      <c r="D413" s="39" t="s">
        <v>37</v>
      </c>
      <c r="E413" s="39" t="s">
        <v>758</v>
      </c>
      <c r="F413" s="162">
        <v>160.84639999999999</v>
      </c>
      <c r="G413" s="162">
        <v>105.41076</v>
      </c>
      <c r="H413" s="163">
        <f t="shared" si="16"/>
        <v>6924.4375200000004</v>
      </c>
      <c r="I413" s="164"/>
      <c r="J413" s="164"/>
    </row>
    <row r="414" spans="1:10" ht="60.2" customHeight="1">
      <c r="A414" s="39">
        <v>384</v>
      </c>
      <c r="B414" s="39" t="s">
        <v>771</v>
      </c>
      <c r="C414" s="37" t="s">
        <v>772</v>
      </c>
      <c r="D414" s="39" t="s">
        <v>74</v>
      </c>
      <c r="E414" s="39" t="s">
        <v>773</v>
      </c>
      <c r="F414" s="162">
        <v>13469.856400000001</v>
      </c>
      <c r="G414" s="162">
        <v>5698.1688400000003</v>
      </c>
      <c r="H414" s="163">
        <f t="shared" si="16"/>
        <v>4674.0401707999999</v>
      </c>
      <c r="I414" s="164"/>
      <c r="J414" s="164"/>
    </row>
    <row r="415" spans="1:10" ht="27.75" customHeight="1">
      <c r="A415" s="39">
        <v>385</v>
      </c>
      <c r="B415" s="39" t="s">
        <v>774</v>
      </c>
      <c r="C415" s="37" t="s">
        <v>775</v>
      </c>
      <c r="D415" s="39" t="s">
        <v>37</v>
      </c>
      <c r="E415" s="39" t="s">
        <v>776</v>
      </c>
      <c r="F415" s="162">
        <v>597.6386</v>
      </c>
      <c r="G415" s="162">
        <v>509.6</v>
      </c>
      <c r="H415" s="163">
        <f t="shared" si="16"/>
        <v>30640.931022000001</v>
      </c>
      <c r="I415" s="164"/>
      <c r="J415" s="164"/>
    </row>
    <row r="416" spans="1:10" ht="33" customHeight="1">
      <c r="A416" s="39">
        <v>386</v>
      </c>
      <c r="B416" s="39" t="s">
        <v>777</v>
      </c>
      <c r="C416" s="37" t="s">
        <v>778</v>
      </c>
      <c r="D416" s="39" t="s">
        <v>37</v>
      </c>
      <c r="E416" s="39">
        <v>240</v>
      </c>
      <c r="F416" s="162">
        <v>587.6</v>
      </c>
      <c r="G416" s="162">
        <v>509.6</v>
      </c>
      <c r="H416" s="163">
        <f t="shared" si="16"/>
        <v>141024</v>
      </c>
      <c r="I416" s="164"/>
      <c r="J416" s="164"/>
    </row>
    <row r="417" spans="1:10" ht="100.5" customHeight="1">
      <c r="A417" s="39">
        <v>387</v>
      </c>
      <c r="B417" s="39" t="s">
        <v>779</v>
      </c>
      <c r="C417" s="37" t="s">
        <v>780</v>
      </c>
      <c r="D417" s="39" t="s">
        <v>152</v>
      </c>
      <c r="E417" s="39" t="s">
        <v>25</v>
      </c>
      <c r="F417" s="162">
        <v>6435</v>
      </c>
      <c r="G417" s="162">
        <v>2548</v>
      </c>
      <c r="H417" s="163">
        <f t="shared" si="16"/>
        <v>6435</v>
      </c>
      <c r="I417" s="164"/>
      <c r="J417" s="164"/>
    </row>
    <row r="418" spans="1:10" ht="96.4" customHeight="1">
      <c r="A418" s="39">
        <v>388</v>
      </c>
      <c r="B418" s="39" t="s">
        <v>781</v>
      </c>
      <c r="C418" s="37" t="s">
        <v>782</v>
      </c>
      <c r="D418" s="39" t="s">
        <v>783</v>
      </c>
      <c r="E418" s="39" t="s">
        <v>25</v>
      </c>
      <c r="F418" s="162">
        <v>17160</v>
      </c>
      <c r="G418" s="162">
        <v>12740</v>
      </c>
      <c r="H418" s="163">
        <f t="shared" si="16"/>
        <v>17160</v>
      </c>
      <c r="I418" s="164"/>
      <c r="J418" s="164"/>
    </row>
    <row r="419" spans="1:10" ht="22.7" customHeight="1">
      <c r="A419" s="39"/>
      <c r="B419" s="188" t="s">
        <v>784</v>
      </c>
      <c r="C419" s="189"/>
      <c r="D419" s="39"/>
      <c r="E419" s="39"/>
      <c r="F419" s="162">
        <v>0</v>
      </c>
      <c r="G419" s="162">
        <v>0</v>
      </c>
      <c r="H419" s="163"/>
      <c r="I419" s="39"/>
      <c r="J419" s="164"/>
    </row>
    <row r="420" spans="1:10" ht="22.7" customHeight="1">
      <c r="A420" s="39"/>
      <c r="B420" s="188" t="s">
        <v>785</v>
      </c>
      <c r="C420" s="189"/>
      <c r="D420" s="39"/>
      <c r="E420" s="39"/>
      <c r="F420" s="162">
        <v>0</v>
      </c>
      <c r="G420" s="162">
        <v>0</v>
      </c>
      <c r="H420" s="163"/>
      <c r="I420" s="39"/>
      <c r="J420" s="164"/>
    </row>
    <row r="421" spans="1:10" ht="29.25" customHeight="1">
      <c r="A421" s="39">
        <v>389</v>
      </c>
      <c r="B421" s="39" t="s">
        <v>698</v>
      </c>
      <c r="C421" s="37" t="s">
        <v>699</v>
      </c>
      <c r="D421" s="39" t="s">
        <v>37</v>
      </c>
      <c r="E421" s="39" t="s">
        <v>85</v>
      </c>
      <c r="F421" s="162">
        <v>13</v>
      </c>
      <c r="G421" s="162">
        <v>0</v>
      </c>
      <c r="H421" s="163">
        <f t="shared" si="16"/>
        <v>78.650000000000006</v>
      </c>
      <c r="I421" s="164"/>
      <c r="J421" s="164"/>
    </row>
    <row r="422" spans="1:10" ht="60.75" customHeight="1">
      <c r="A422" s="39">
        <v>390</v>
      </c>
      <c r="B422" s="39" t="s">
        <v>26</v>
      </c>
      <c r="C422" s="37" t="s">
        <v>156</v>
      </c>
      <c r="D422" s="39" t="s">
        <v>28</v>
      </c>
      <c r="E422" s="39" t="s">
        <v>786</v>
      </c>
      <c r="F422" s="162">
        <v>26</v>
      </c>
      <c r="G422" s="162">
        <v>0</v>
      </c>
      <c r="H422" s="163">
        <f t="shared" si="16"/>
        <v>274.04000000000002</v>
      </c>
      <c r="I422" s="164"/>
      <c r="J422" s="164"/>
    </row>
    <row r="423" spans="1:10" ht="75.2" customHeight="1">
      <c r="A423" s="39">
        <v>391</v>
      </c>
      <c r="B423" s="39" t="s">
        <v>31</v>
      </c>
      <c r="C423" s="37" t="s">
        <v>32</v>
      </c>
      <c r="D423" s="39" t="s">
        <v>28</v>
      </c>
      <c r="E423" s="39" t="s">
        <v>787</v>
      </c>
      <c r="F423" s="162">
        <v>36.4</v>
      </c>
      <c r="G423" s="162">
        <v>0</v>
      </c>
      <c r="H423" s="163">
        <f t="shared" si="16"/>
        <v>167.07599999999999</v>
      </c>
      <c r="I423" s="164"/>
      <c r="J423" s="164"/>
    </row>
    <row r="424" spans="1:10" ht="39.75" customHeight="1">
      <c r="A424" s="39">
        <v>392</v>
      </c>
      <c r="B424" s="39" t="s">
        <v>707</v>
      </c>
      <c r="C424" s="37" t="s">
        <v>708</v>
      </c>
      <c r="D424" s="39" t="s">
        <v>37</v>
      </c>
      <c r="E424" s="39" t="s">
        <v>786</v>
      </c>
      <c r="F424" s="162">
        <v>29.9</v>
      </c>
      <c r="G424" s="162">
        <v>0</v>
      </c>
      <c r="H424" s="163">
        <f t="shared" si="16"/>
        <v>315.14600000000002</v>
      </c>
      <c r="I424" s="164"/>
      <c r="J424" s="164"/>
    </row>
    <row r="425" spans="1:10" ht="73.900000000000006" customHeight="1">
      <c r="A425" s="39">
        <v>393</v>
      </c>
      <c r="B425" s="39" t="s">
        <v>44</v>
      </c>
      <c r="C425" s="37" t="s">
        <v>712</v>
      </c>
      <c r="D425" s="39" t="s">
        <v>28</v>
      </c>
      <c r="E425" s="39" t="s">
        <v>788</v>
      </c>
      <c r="F425" s="162">
        <v>845</v>
      </c>
      <c r="G425" s="162">
        <v>672.1</v>
      </c>
      <c r="H425" s="163">
        <f t="shared" si="16"/>
        <v>887.25</v>
      </c>
      <c r="I425" s="164"/>
      <c r="J425" s="164"/>
    </row>
    <row r="426" spans="1:10" ht="57" customHeight="1">
      <c r="A426" s="39">
        <v>394</v>
      </c>
      <c r="B426" s="39" t="s">
        <v>716</v>
      </c>
      <c r="C426" s="37" t="s">
        <v>717</v>
      </c>
      <c r="D426" s="39" t="s">
        <v>28</v>
      </c>
      <c r="E426" s="39" t="s">
        <v>789</v>
      </c>
      <c r="F426" s="162">
        <v>950.3</v>
      </c>
      <c r="G426" s="162">
        <v>712.4</v>
      </c>
      <c r="H426" s="163">
        <f t="shared" si="16"/>
        <v>4418.8950000000004</v>
      </c>
      <c r="I426" s="164"/>
      <c r="J426" s="164"/>
    </row>
    <row r="427" spans="1:10" ht="80.25" customHeight="1">
      <c r="A427" s="39">
        <v>395</v>
      </c>
      <c r="B427" s="39" t="s">
        <v>431</v>
      </c>
      <c r="C427" s="37" t="s">
        <v>720</v>
      </c>
      <c r="D427" s="39" t="s">
        <v>28</v>
      </c>
      <c r="E427" s="39" t="s">
        <v>790</v>
      </c>
      <c r="F427" s="162">
        <v>950.3</v>
      </c>
      <c r="G427" s="162">
        <v>712.4</v>
      </c>
      <c r="H427" s="163">
        <f t="shared" si="16"/>
        <v>228.072</v>
      </c>
      <c r="I427" s="164"/>
      <c r="J427" s="164"/>
    </row>
    <row r="428" spans="1:10" ht="60" customHeight="1">
      <c r="A428" s="39">
        <v>396</v>
      </c>
      <c r="B428" s="39" t="s">
        <v>721</v>
      </c>
      <c r="C428" s="37" t="s">
        <v>722</v>
      </c>
      <c r="D428" s="39" t="s">
        <v>28</v>
      </c>
      <c r="E428" s="39" t="s">
        <v>791</v>
      </c>
      <c r="F428" s="162">
        <v>1003.6</v>
      </c>
      <c r="G428" s="162">
        <v>765.7</v>
      </c>
      <c r="H428" s="163">
        <f t="shared" si="16"/>
        <v>20.071999999999999</v>
      </c>
      <c r="I428" s="164"/>
      <c r="J428" s="164"/>
    </row>
    <row r="429" spans="1:10" ht="54" customHeight="1">
      <c r="A429" s="39">
        <v>397</v>
      </c>
      <c r="B429" s="39" t="s">
        <v>72</v>
      </c>
      <c r="C429" s="37" t="s">
        <v>726</v>
      </c>
      <c r="D429" s="39" t="s">
        <v>74</v>
      </c>
      <c r="E429" s="39" t="s">
        <v>792</v>
      </c>
      <c r="F429" s="162">
        <v>8840</v>
      </c>
      <c r="G429" s="162">
        <v>6240</v>
      </c>
      <c r="H429" s="163">
        <f t="shared" si="16"/>
        <v>1264.1199999999999</v>
      </c>
      <c r="I429" s="164"/>
      <c r="J429" s="164"/>
    </row>
    <row r="430" spans="1:10" ht="60" customHeight="1">
      <c r="A430" s="39">
        <v>398</v>
      </c>
      <c r="B430" s="39" t="s">
        <v>728</v>
      </c>
      <c r="C430" s="37" t="s">
        <v>793</v>
      </c>
      <c r="D430" s="39" t="s">
        <v>74</v>
      </c>
      <c r="E430" s="39" t="s">
        <v>794</v>
      </c>
      <c r="F430" s="162">
        <v>8060</v>
      </c>
      <c r="G430" s="162">
        <v>6500</v>
      </c>
      <c r="H430" s="163">
        <f t="shared" si="16"/>
        <v>2111.7199999999998</v>
      </c>
      <c r="I430" s="164"/>
      <c r="J430" s="164"/>
    </row>
    <row r="431" spans="1:10" ht="51.4" customHeight="1">
      <c r="A431" s="39">
        <v>399</v>
      </c>
      <c r="B431" s="39" t="s">
        <v>731</v>
      </c>
      <c r="C431" s="37" t="s">
        <v>795</v>
      </c>
      <c r="D431" s="39" t="s">
        <v>74</v>
      </c>
      <c r="E431" s="39" t="s">
        <v>796</v>
      </c>
      <c r="F431" s="162">
        <v>8060</v>
      </c>
      <c r="G431" s="162">
        <v>6500</v>
      </c>
      <c r="H431" s="163">
        <f t="shared" si="16"/>
        <v>4320.16</v>
      </c>
      <c r="I431" s="164"/>
      <c r="J431" s="164"/>
    </row>
    <row r="432" spans="1:10" ht="54" customHeight="1">
      <c r="A432" s="39">
        <v>400</v>
      </c>
      <c r="B432" s="39" t="s">
        <v>225</v>
      </c>
      <c r="C432" s="37" t="s">
        <v>740</v>
      </c>
      <c r="D432" s="39" t="s">
        <v>74</v>
      </c>
      <c r="E432" s="39" t="s">
        <v>797</v>
      </c>
      <c r="F432" s="162">
        <v>13136.223099999999</v>
      </c>
      <c r="G432" s="162">
        <v>8127.2281999999996</v>
      </c>
      <c r="H432" s="163">
        <f t="shared" si="16"/>
        <v>1760.2538953999999</v>
      </c>
      <c r="I432" s="164"/>
      <c r="J432" s="164"/>
    </row>
    <row r="433" spans="1:10" ht="42.75" customHeight="1">
      <c r="A433" s="39">
        <v>401</v>
      </c>
      <c r="B433" s="39" t="s">
        <v>225</v>
      </c>
      <c r="C433" s="37" t="s">
        <v>742</v>
      </c>
      <c r="D433" s="39" t="s">
        <v>74</v>
      </c>
      <c r="E433" s="39" t="s">
        <v>339</v>
      </c>
      <c r="F433" s="162">
        <v>13136.223099999999</v>
      </c>
      <c r="G433" s="162">
        <v>8127.2281999999996</v>
      </c>
      <c r="H433" s="163">
        <f t="shared" si="16"/>
        <v>183.90712339999999</v>
      </c>
      <c r="I433" s="164"/>
      <c r="J433" s="164"/>
    </row>
    <row r="434" spans="1:10" ht="33" customHeight="1">
      <c r="A434" s="39">
        <v>402</v>
      </c>
      <c r="B434" s="39" t="s">
        <v>744</v>
      </c>
      <c r="C434" s="37" t="s">
        <v>745</v>
      </c>
      <c r="D434" s="39" t="s">
        <v>220</v>
      </c>
      <c r="E434" s="39" t="s">
        <v>86</v>
      </c>
      <c r="F434" s="162">
        <v>29.9</v>
      </c>
      <c r="G434" s="162">
        <v>16.899999999999999</v>
      </c>
      <c r="H434" s="163">
        <f t="shared" si="16"/>
        <v>478.4</v>
      </c>
      <c r="I434" s="164"/>
      <c r="J434" s="164"/>
    </row>
    <row r="435" spans="1:10" ht="57" customHeight="1">
      <c r="A435" s="39">
        <v>403</v>
      </c>
      <c r="B435" s="39" t="s">
        <v>97</v>
      </c>
      <c r="C435" s="37" t="s">
        <v>798</v>
      </c>
      <c r="D435" s="39" t="s">
        <v>37</v>
      </c>
      <c r="E435" s="39">
        <v>7.32</v>
      </c>
      <c r="F435" s="162">
        <v>585</v>
      </c>
      <c r="G435" s="162">
        <v>403</v>
      </c>
      <c r="H435" s="163">
        <f t="shared" si="16"/>
        <v>4282.2</v>
      </c>
      <c r="I435" s="164"/>
      <c r="J435" s="164"/>
    </row>
    <row r="436" spans="1:10" ht="62.25" customHeight="1">
      <c r="A436" s="39">
        <v>404</v>
      </c>
      <c r="B436" s="39" t="s">
        <v>756</v>
      </c>
      <c r="C436" s="37" t="s">
        <v>757</v>
      </c>
      <c r="D436" s="39" t="s">
        <v>37</v>
      </c>
      <c r="E436" s="39" t="s">
        <v>799</v>
      </c>
      <c r="F436" s="162">
        <v>174.07390000000001</v>
      </c>
      <c r="G436" s="162">
        <v>50.412179999999999</v>
      </c>
      <c r="H436" s="163">
        <f t="shared" si="16"/>
        <v>1493.5540619999999</v>
      </c>
      <c r="I436" s="164"/>
      <c r="J436" s="164"/>
    </row>
    <row r="437" spans="1:10" ht="42" customHeight="1">
      <c r="A437" s="39">
        <v>405</v>
      </c>
      <c r="B437" s="39" t="s">
        <v>759</v>
      </c>
      <c r="C437" s="37" t="s">
        <v>760</v>
      </c>
      <c r="D437" s="39" t="s">
        <v>37</v>
      </c>
      <c r="E437" s="39" t="s">
        <v>799</v>
      </c>
      <c r="F437" s="162">
        <v>58.5</v>
      </c>
      <c r="G437" s="162">
        <v>49.405720000000002</v>
      </c>
      <c r="H437" s="163">
        <f t="shared" si="16"/>
        <v>501.93</v>
      </c>
      <c r="I437" s="164"/>
      <c r="J437" s="164"/>
    </row>
    <row r="438" spans="1:10" ht="28.5" customHeight="1">
      <c r="A438" s="39">
        <v>406</v>
      </c>
      <c r="B438" s="39" t="s">
        <v>761</v>
      </c>
      <c r="C438" s="37" t="s">
        <v>762</v>
      </c>
      <c r="D438" s="39" t="s">
        <v>37</v>
      </c>
      <c r="E438" s="39" t="s">
        <v>799</v>
      </c>
      <c r="F438" s="162">
        <v>32.832799999999999</v>
      </c>
      <c r="G438" s="162">
        <v>10.0646</v>
      </c>
      <c r="H438" s="163">
        <f t="shared" si="16"/>
        <v>281.70542399999999</v>
      </c>
      <c r="I438" s="164"/>
      <c r="J438" s="164"/>
    </row>
    <row r="439" spans="1:10" ht="28.5" customHeight="1">
      <c r="A439" s="39">
        <v>407</v>
      </c>
      <c r="B439" s="39" t="s">
        <v>800</v>
      </c>
      <c r="C439" s="37" t="s">
        <v>764</v>
      </c>
      <c r="D439" s="39" t="s">
        <v>37</v>
      </c>
      <c r="E439" s="39" t="s">
        <v>799</v>
      </c>
      <c r="F439" s="162">
        <v>131.38839999999999</v>
      </c>
      <c r="G439" s="162">
        <v>51.036439999999999</v>
      </c>
      <c r="H439" s="163">
        <f t="shared" si="16"/>
        <v>1127.3124720000001</v>
      </c>
      <c r="I439" s="164"/>
      <c r="J439" s="164"/>
    </row>
    <row r="440" spans="1:10" ht="36" customHeight="1">
      <c r="A440" s="39">
        <v>408</v>
      </c>
      <c r="B440" s="39" t="s">
        <v>801</v>
      </c>
      <c r="C440" s="37" t="s">
        <v>766</v>
      </c>
      <c r="D440" s="39" t="s">
        <v>37</v>
      </c>
      <c r="E440" s="39" t="s">
        <v>799</v>
      </c>
      <c r="F440" s="162">
        <v>101.4</v>
      </c>
      <c r="G440" s="162">
        <v>224.44058000000001</v>
      </c>
      <c r="H440" s="163">
        <f t="shared" si="16"/>
        <v>870.01199999999994</v>
      </c>
      <c r="I440" s="164"/>
      <c r="J440" s="164"/>
    </row>
    <row r="441" spans="1:10" ht="33" customHeight="1">
      <c r="A441" s="39">
        <v>409</v>
      </c>
      <c r="B441" s="39" t="s">
        <v>767</v>
      </c>
      <c r="C441" s="37" t="s">
        <v>768</v>
      </c>
      <c r="D441" s="39" t="s">
        <v>37</v>
      </c>
      <c r="E441" s="39" t="s">
        <v>799</v>
      </c>
      <c r="F441" s="162">
        <v>32.89</v>
      </c>
      <c r="G441" s="162">
        <v>13.47892</v>
      </c>
      <c r="H441" s="163">
        <f t="shared" si="16"/>
        <v>282.19619999999998</v>
      </c>
      <c r="I441" s="164"/>
      <c r="J441" s="164"/>
    </row>
    <row r="442" spans="1:10" ht="51.4" customHeight="1">
      <c r="A442" s="39">
        <v>410</v>
      </c>
      <c r="B442" s="39" t="s">
        <v>802</v>
      </c>
      <c r="C442" s="37" t="s">
        <v>770</v>
      </c>
      <c r="D442" s="39" t="s">
        <v>37</v>
      </c>
      <c r="E442" s="39" t="s">
        <v>799</v>
      </c>
      <c r="F442" s="162">
        <v>160.84639999999999</v>
      </c>
      <c r="G442" s="162">
        <v>105.41076</v>
      </c>
      <c r="H442" s="163">
        <f t="shared" si="16"/>
        <v>1380.0621120000001</v>
      </c>
      <c r="I442" s="164"/>
      <c r="J442" s="164"/>
    </row>
    <row r="443" spans="1:10" ht="60" customHeight="1">
      <c r="A443" s="39">
        <v>411</v>
      </c>
      <c r="B443" s="39" t="s">
        <v>771</v>
      </c>
      <c r="C443" s="37" t="s">
        <v>772</v>
      </c>
      <c r="D443" s="39" t="s">
        <v>74</v>
      </c>
      <c r="E443" s="39" t="s">
        <v>803</v>
      </c>
      <c r="F443" s="162">
        <v>13469.856400000001</v>
      </c>
      <c r="G443" s="162">
        <v>5698.1688400000003</v>
      </c>
      <c r="H443" s="163">
        <f t="shared" si="16"/>
        <v>1764.5511884</v>
      </c>
      <c r="I443" s="164"/>
      <c r="J443" s="164"/>
    </row>
    <row r="444" spans="1:10" ht="32.25" customHeight="1">
      <c r="A444" s="39">
        <v>412</v>
      </c>
      <c r="B444" s="39" t="s">
        <v>774</v>
      </c>
      <c r="C444" s="37" t="s">
        <v>775</v>
      </c>
      <c r="D444" s="39" t="s">
        <v>37</v>
      </c>
      <c r="E444" s="39" t="s">
        <v>804</v>
      </c>
      <c r="F444" s="162">
        <v>597.6386</v>
      </c>
      <c r="G444" s="162">
        <v>509.6</v>
      </c>
      <c r="H444" s="163">
        <f t="shared" si="16"/>
        <v>35750.741051999998</v>
      </c>
      <c r="I444" s="164"/>
      <c r="J444" s="164"/>
    </row>
    <row r="445" spans="1:10" ht="22.7" customHeight="1">
      <c r="A445" s="39"/>
      <c r="B445" s="188" t="s">
        <v>805</v>
      </c>
      <c r="C445" s="189"/>
      <c r="D445" s="39"/>
      <c r="E445" s="39"/>
      <c r="F445" s="162">
        <v>0</v>
      </c>
      <c r="G445" s="162">
        <v>0</v>
      </c>
      <c r="H445" s="163"/>
      <c r="I445" s="39"/>
      <c r="J445" s="164"/>
    </row>
    <row r="446" spans="1:10" ht="56.25" customHeight="1">
      <c r="A446" s="39">
        <v>413</v>
      </c>
      <c r="B446" s="39" t="s">
        <v>26</v>
      </c>
      <c r="C446" s="37" t="s">
        <v>240</v>
      </c>
      <c r="D446" s="39" t="s">
        <v>28</v>
      </c>
      <c r="E446" s="39" t="s">
        <v>806</v>
      </c>
      <c r="F446" s="162">
        <v>26</v>
      </c>
      <c r="G446" s="162">
        <v>0</v>
      </c>
      <c r="H446" s="163">
        <f t="shared" si="16"/>
        <v>62.14</v>
      </c>
      <c r="I446" s="164"/>
      <c r="J446" s="164"/>
    </row>
    <row r="447" spans="1:10" ht="75.2" customHeight="1">
      <c r="A447" s="39">
        <v>414</v>
      </c>
      <c r="B447" s="39" t="s">
        <v>31</v>
      </c>
      <c r="C447" s="37" t="s">
        <v>32</v>
      </c>
      <c r="D447" s="39" t="s">
        <v>28</v>
      </c>
      <c r="E447" s="39" t="s">
        <v>404</v>
      </c>
      <c r="F447" s="162">
        <v>36.4</v>
      </c>
      <c r="G447" s="162">
        <v>0</v>
      </c>
      <c r="H447" s="163">
        <f t="shared" si="16"/>
        <v>35.671999999999997</v>
      </c>
      <c r="I447" s="164"/>
      <c r="J447" s="164"/>
    </row>
    <row r="448" spans="1:10" ht="27" customHeight="1">
      <c r="A448" s="39">
        <v>415</v>
      </c>
      <c r="B448" s="39" t="s">
        <v>35</v>
      </c>
      <c r="C448" s="37" t="s">
        <v>36</v>
      </c>
      <c r="D448" s="39" t="s">
        <v>37</v>
      </c>
      <c r="E448" s="39" t="s">
        <v>807</v>
      </c>
      <c r="F448" s="162">
        <v>16.899999999999999</v>
      </c>
      <c r="G448" s="162">
        <v>0</v>
      </c>
      <c r="H448" s="163">
        <f t="shared" si="16"/>
        <v>42.588000000000001</v>
      </c>
      <c r="I448" s="164"/>
      <c r="J448" s="164"/>
    </row>
    <row r="449" spans="1:10" ht="33" customHeight="1">
      <c r="A449" s="39">
        <v>416</v>
      </c>
      <c r="B449" s="39" t="s">
        <v>40</v>
      </c>
      <c r="C449" s="37" t="s">
        <v>41</v>
      </c>
      <c r="D449" s="39" t="s">
        <v>28</v>
      </c>
      <c r="E449" s="39" t="s">
        <v>808</v>
      </c>
      <c r="F449" s="162">
        <v>403</v>
      </c>
      <c r="G449" s="162">
        <v>201.292</v>
      </c>
      <c r="H449" s="163">
        <f t="shared" si="16"/>
        <v>153.13999999999999</v>
      </c>
      <c r="I449" s="164"/>
      <c r="J449" s="164"/>
    </row>
    <row r="450" spans="1:10" ht="52.35" customHeight="1">
      <c r="A450" s="39">
        <v>417</v>
      </c>
      <c r="B450" s="39" t="s">
        <v>48</v>
      </c>
      <c r="C450" s="37" t="s">
        <v>49</v>
      </c>
      <c r="D450" s="39" t="s">
        <v>28</v>
      </c>
      <c r="E450" s="39" t="s">
        <v>809</v>
      </c>
      <c r="F450" s="162">
        <v>860.6</v>
      </c>
      <c r="G450" s="162">
        <v>391.3</v>
      </c>
      <c r="H450" s="163">
        <f t="shared" si="16"/>
        <v>757.32799999999997</v>
      </c>
      <c r="I450" s="164"/>
      <c r="J450" s="164"/>
    </row>
    <row r="451" spans="1:10" ht="51.4" customHeight="1">
      <c r="A451" s="39">
        <v>418</v>
      </c>
      <c r="B451" s="39" t="s">
        <v>52</v>
      </c>
      <c r="C451" s="37" t="s">
        <v>113</v>
      </c>
      <c r="D451" s="39" t="s">
        <v>28</v>
      </c>
      <c r="E451" s="39" t="s">
        <v>810</v>
      </c>
      <c r="F451" s="162">
        <v>860.6</v>
      </c>
      <c r="G451" s="162">
        <v>391.3</v>
      </c>
      <c r="H451" s="163">
        <f t="shared" si="16"/>
        <v>2401.0740000000001</v>
      </c>
      <c r="I451" s="164"/>
      <c r="J451" s="164"/>
    </row>
    <row r="452" spans="1:10" ht="61.5" customHeight="1">
      <c r="A452" s="39">
        <v>419</v>
      </c>
      <c r="B452" s="39" t="s">
        <v>44</v>
      </c>
      <c r="C452" s="37" t="s">
        <v>45</v>
      </c>
      <c r="D452" s="39" t="s">
        <v>28</v>
      </c>
      <c r="E452" s="39" t="s">
        <v>811</v>
      </c>
      <c r="F452" s="162">
        <v>858</v>
      </c>
      <c r="G452" s="162">
        <v>685.1</v>
      </c>
      <c r="H452" s="163">
        <f t="shared" si="16"/>
        <v>214.5</v>
      </c>
      <c r="I452" s="164"/>
      <c r="J452" s="164"/>
    </row>
    <row r="453" spans="1:10" ht="59.25" customHeight="1">
      <c r="A453" s="39">
        <v>420</v>
      </c>
      <c r="B453" s="39" t="s">
        <v>60</v>
      </c>
      <c r="C453" s="37" t="s">
        <v>812</v>
      </c>
      <c r="D453" s="39" t="s">
        <v>28</v>
      </c>
      <c r="E453" s="39" t="s">
        <v>813</v>
      </c>
      <c r="F453" s="162">
        <v>938.6</v>
      </c>
      <c r="G453" s="162">
        <v>700.7</v>
      </c>
      <c r="H453" s="163">
        <f t="shared" si="16"/>
        <v>638.24800000000005</v>
      </c>
      <c r="I453" s="164"/>
      <c r="J453" s="164"/>
    </row>
    <row r="454" spans="1:10" ht="62.25" customHeight="1">
      <c r="A454" s="39">
        <v>421</v>
      </c>
      <c r="B454" s="39" t="s">
        <v>68</v>
      </c>
      <c r="C454" s="37" t="s">
        <v>814</v>
      </c>
      <c r="D454" s="39" t="s">
        <v>28</v>
      </c>
      <c r="E454" s="39" t="s">
        <v>815</v>
      </c>
      <c r="F454" s="162">
        <v>964.6</v>
      </c>
      <c r="G454" s="162">
        <v>700.7</v>
      </c>
      <c r="H454" s="163">
        <f t="shared" si="16"/>
        <v>221.858</v>
      </c>
      <c r="I454" s="164"/>
      <c r="J454" s="164"/>
    </row>
    <row r="455" spans="1:10" ht="60" customHeight="1">
      <c r="A455" s="39">
        <v>422</v>
      </c>
      <c r="B455" s="39" t="s">
        <v>64</v>
      </c>
      <c r="C455" s="37" t="s">
        <v>324</v>
      </c>
      <c r="D455" s="39" t="s">
        <v>28</v>
      </c>
      <c r="E455" s="39" t="s">
        <v>816</v>
      </c>
      <c r="F455" s="162">
        <v>938.6</v>
      </c>
      <c r="G455" s="162">
        <v>700.7</v>
      </c>
      <c r="H455" s="163">
        <f t="shared" ref="H455:H463" si="17">E455*F455</f>
        <v>244.036</v>
      </c>
      <c r="I455" s="164"/>
      <c r="J455" s="164"/>
    </row>
    <row r="456" spans="1:10" ht="51.4" customHeight="1">
      <c r="A456" s="39">
        <v>423</v>
      </c>
      <c r="B456" s="39" t="s">
        <v>72</v>
      </c>
      <c r="C456" s="37" t="s">
        <v>77</v>
      </c>
      <c r="D456" s="39" t="s">
        <v>74</v>
      </c>
      <c r="E456" s="39" t="s">
        <v>817</v>
      </c>
      <c r="F456" s="162">
        <v>8840</v>
      </c>
      <c r="G456" s="162">
        <v>6240</v>
      </c>
      <c r="H456" s="163">
        <f t="shared" si="17"/>
        <v>848.64</v>
      </c>
      <c r="I456" s="164"/>
      <c r="J456" s="164"/>
    </row>
    <row r="457" spans="1:10" ht="50.25" customHeight="1">
      <c r="A457" s="39">
        <v>424</v>
      </c>
      <c r="B457" s="39" t="s">
        <v>818</v>
      </c>
      <c r="C457" s="37" t="s">
        <v>819</v>
      </c>
      <c r="D457" s="39" t="s">
        <v>74</v>
      </c>
      <c r="E457" s="39" t="s">
        <v>820</v>
      </c>
      <c r="F457" s="162">
        <v>8471.4487000000008</v>
      </c>
      <c r="G457" s="162">
        <v>4667.6939400000001</v>
      </c>
      <c r="H457" s="163">
        <f t="shared" si="17"/>
        <v>330.38649930000003</v>
      </c>
      <c r="I457" s="164"/>
      <c r="J457" s="164"/>
    </row>
    <row r="458" spans="1:10" ht="48.75" customHeight="1">
      <c r="A458" s="39">
        <v>425</v>
      </c>
      <c r="B458" s="39" t="s">
        <v>821</v>
      </c>
      <c r="C458" s="37" t="s">
        <v>822</v>
      </c>
      <c r="D458" s="39" t="s">
        <v>74</v>
      </c>
      <c r="E458" s="39" t="s">
        <v>117</v>
      </c>
      <c r="F458" s="162">
        <v>13103.318799999999</v>
      </c>
      <c r="G458" s="162">
        <v>8127.2281999999996</v>
      </c>
      <c r="H458" s="163">
        <f t="shared" si="17"/>
        <v>248.96305720000001</v>
      </c>
      <c r="I458" s="164"/>
      <c r="J458" s="164"/>
    </row>
    <row r="459" spans="1:10" ht="45" customHeight="1">
      <c r="A459" s="39">
        <v>426</v>
      </c>
      <c r="B459" s="39" t="s">
        <v>222</v>
      </c>
      <c r="C459" s="37" t="s">
        <v>223</v>
      </c>
      <c r="D459" s="39" t="s">
        <v>74</v>
      </c>
      <c r="E459" s="39" t="s">
        <v>823</v>
      </c>
      <c r="F459" s="162">
        <v>15707.7778</v>
      </c>
      <c r="G459" s="162">
        <v>5944.5859200000004</v>
      </c>
      <c r="H459" s="163">
        <f t="shared" si="17"/>
        <v>2890.2311152000002</v>
      </c>
      <c r="I459" s="164"/>
      <c r="J459" s="164"/>
    </row>
    <row r="460" spans="1:10" ht="42.2" customHeight="1">
      <c r="A460" s="39">
        <v>427</v>
      </c>
      <c r="B460" s="39" t="s">
        <v>194</v>
      </c>
      <c r="C460" s="37" t="s">
        <v>824</v>
      </c>
      <c r="D460" s="39" t="s">
        <v>37</v>
      </c>
      <c r="E460" s="39" t="s">
        <v>825</v>
      </c>
      <c r="F460" s="162">
        <v>572</v>
      </c>
      <c r="G460" s="162">
        <v>214.5</v>
      </c>
      <c r="H460" s="163">
        <f t="shared" si="17"/>
        <v>9134.84</v>
      </c>
      <c r="I460" s="164"/>
      <c r="J460" s="164"/>
    </row>
    <row r="461" spans="1:10" ht="53.25" customHeight="1">
      <c r="A461" s="39">
        <v>428</v>
      </c>
      <c r="B461" s="39" t="s">
        <v>826</v>
      </c>
      <c r="C461" s="37" t="s">
        <v>827</v>
      </c>
      <c r="D461" s="39" t="s">
        <v>37</v>
      </c>
      <c r="E461" s="39" t="s">
        <v>828</v>
      </c>
      <c r="F461" s="162">
        <f>(G461+260)*1.3</f>
        <v>498.55</v>
      </c>
      <c r="G461" s="162">
        <v>123.5</v>
      </c>
      <c r="H461" s="163">
        <f t="shared" si="17"/>
        <v>16651.57</v>
      </c>
      <c r="I461" s="164"/>
      <c r="J461" s="164"/>
    </row>
    <row r="462" spans="1:10" ht="83.25" customHeight="1">
      <c r="A462" s="39">
        <v>429</v>
      </c>
      <c r="B462" s="39" t="s">
        <v>150</v>
      </c>
      <c r="C462" s="37" t="s">
        <v>829</v>
      </c>
      <c r="D462" s="39" t="s">
        <v>152</v>
      </c>
      <c r="E462" s="39" t="s">
        <v>39</v>
      </c>
      <c r="F462" s="162">
        <v>2645.5</v>
      </c>
      <c r="G462" s="162">
        <v>554.19000000000005</v>
      </c>
      <c r="H462" s="163">
        <f t="shared" si="17"/>
        <v>10582</v>
      </c>
      <c r="I462" s="164"/>
      <c r="J462" s="164"/>
    </row>
    <row r="463" spans="1:10" ht="41.25" customHeight="1">
      <c r="A463" s="39">
        <v>430</v>
      </c>
      <c r="B463" s="39" t="s">
        <v>100</v>
      </c>
      <c r="C463" s="37" t="s">
        <v>101</v>
      </c>
      <c r="D463" s="39" t="s">
        <v>37</v>
      </c>
      <c r="E463" s="39" t="s">
        <v>830</v>
      </c>
      <c r="F463" s="162">
        <v>32.5</v>
      </c>
      <c r="G463" s="162">
        <v>7.28728</v>
      </c>
      <c r="H463" s="163">
        <f t="shared" si="17"/>
        <v>508.95</v>
      </c>
      <c r="I463" s="164"/>
      <c r="J463" s="164"/>
    </row>
    <row r="464" spans="1:10" s="27" customFormat="1" ht="26.25" customHeight="1">
      <c r="A464" s="190" t="s">
        <v>831</v>
      </c>
      <c r="B464" s="190"/>
      <c r="C464" s="191"/>
      <c r="D464" s="190"/>
      <c r="E464" s="190"/>
      <c r="F464" s="192"/>
      <c r="G464" s="190"/>
      <c r="H464" s="192"/>
      <c r="I464" s="168">
        <f>SUM(H6:H463)</f>
        <v>3474496.9357591998</v>
      </c>
      <c r="J464" s="169"/>
    </row>
  </sheetData>
  <autoFilter ref="A1:J464">
    <extLst/>
  </autoFilter>
  <mergeCells count="41">
    <mergeCell ref="B420:C420"/>
    <mergeCell ref="B445:C445"/>
    <mergeCell ref="A464:H464"/>
    <mergeCell ref="A2:A4"/>
    <mergeCell ref="B2:B4"/>
    <mergeCell ref="C2:C4"/>
    <mergeCell ref="D2:D4"/>
    <mergeCell ref="E2:E4"/>
    <mergeCell ref="H3:H4"/>
    <mergeCell ref="B352:C352"/>
    <mergeCell ref="B358:C358"/>
    <mergeCell ref="B363:C363"/>
    <mergeCell ref="B380:C380"/>
    <mergeCell ref="B419:C419"/>
    <mergeCell ref="B307:C307"/>
    <mergeCell ref="B316:C316"/>
    <mergeCell ref="B328:C328"/>
    <mergeCell ref="B337:C337"/>
    <mergeCell ref="B346:C346"/>
    <mergeCell ref="B270:C270"/>
    <mergeCell ref="B278:C278"/>
    <mergeCell ref="B284:C284"/>
    <mergeCell ref="B290:C290"/>
    <mergeCell ref="B299:C299"/>
    <mergeCell ref="B175:C175"/>
    <mergeCell ref="B194:C194"/>
    <mergeCell ref="B216:C216"/>
    <mergeCell ref="B232:C232"/>
    <mergeCell ref="B269:C269"/>
    <mergeCell ref="B47:C47"/>
    <mergeCell ref="B84:C84"/>
    <mergeCell ref="B122:C122"/>
    <mergeCell ref="B140:C140"/>
    <mergeCell ref="B150:C150"/>
    <mergeCell ref="A1:J1"/>
    <mergeCell ref="F2:J2"/>
    <mergeCell ref="F3:G3"/>
    <mergeCell ref="B5:C5"/>
    <mergeCell ref="B26:C26"/>
    <mergeCell ref="I3:I4"/>
    <mergeCell ref="J3:J4"/>
  </mergeCells>
  <phoneticPr fontId="34" type="noConversion"/>
  <hyperlinks>
    <hyperlink ref="C169" r:id="rId1"/>
  </hyperlinks>
  <pageMargins left="0.78680555555555598" right="0.196527777777778" top="0.78680555555555598" bottom="0.39305555555555599" header="0" footer="0"/>
  <pageSetup paperSize="9" scale="7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X92"/>
  <sheetViews>
    <sheetView view="pageBreakPreview" topLeftCell="A67" zoomScale="70" zoomScaleNormal="130" zoomScaleSheetLayoutView="70" workbookViewId="0">
      <selection activeCell="J92" sqref="J92"/>
    </sheetView>
  </sheetViews>
  <sheetFormatPr defaultColWidth="10.28515625" defaultRowHeight="13.5"/>
  <cols>
    <col min="1" max="1" width="4.5703125" style="62" customWidth="1"/>
    <col min="2" max="2" width="19" style="62" customWidth="1"/>
    <col min="3" max="3" width="34.7109375" style="62" customWidth="1"/>
    <col min="4" max="4" width="10.42578125" style="62" customWidth="1"/>
    <col min="5" max="5" width="9.85546875" style="62" customWidth="1"/>
    <col min="6" max="6" width="12.140625" style="62" customWidth="1"/>
    <col min="7" max="7" width="6.85546875" style="62" customWidth="1"/>
    <col min="8" max="8" width="7.5703125" style="62" customWidth="1"/>
    <col min="9" max="9" width="13.28515625" style="66" customWidth="1"/>
    <col min="10" max="10" width="14.5703125" style="66" customWidth="1"/>
    <col min="11" max="11" width="91.85546875" style="62" customWidth="1"/>
    <col min="12" max="1360" width="10.28515625" style="62"/>
    <col min="1361" max="1361" width="10.28515625" style="67"/>
    <col min="1362" max="16378" width="10.28515625" style="62"/>
  </cols>
  <sheetData>
    <row r="1" spans="1:14 1361:1362" s="62" customFormat="1" ht="27" customHeight="1">
      <c r="A1" s="193" t="s">
        <v>832</v>
      </c>
      <c r="B1" s="193"/>
      <c r="C1" s="193"/>
      <c r="D1" s="193"/>
      <c r="E1" s="193"/>
      <c r="F1" s="193"/>
      <c r="G1" s="193"/>
      <c r="H1" s="193"/>
      <c r="I1" s="194"/>
      <c r="J1" s="194"/>
      <c r="K1" s="193"/>
      <c r="AZI1" s="131"/>
    </row>
    <row r="2" spans="1:14 1361:1362" s="62" customFormat="1">
      <c r="A2" s="207" t="s">
        <v>1</v>
      </c>
      <c r="B2" s="207" t="s">
        <v>833</v>
      </c>
      <c r="C2" s="195" t="s">
        <v>834</v>
      </c>
      <c r="D2" s="195"/>
      <c r="E2" s="195"/>
      <c r="F2" s="69"/>
      <c r="G2" s="214" t="s">
        <v>835</v>
      </c>
      <c r="H2" s="214" t="s">
        <v>836</v>
      </c>
      <c r="I2" s="218" t="s">
        <v>837</v>
      </c>
      <c r="J2" s="218" t="s">
        <v>12</v>
      </c>
      <c r="K2" s="220" t="s">
        <v>21</v>
      </c>
      <c r="AZI2" s="131"/>
    </row>
    <row r="3" spans="1:14 1361:1362" s="62" customFormat="1" ht="13.5" customHeight="1">
      <c r="A3" s="207"/>
      <c r="B3" s="207"/>
      <c r="C3" s="70" t="s">
        <v>838</v>
      </c>
      <c r="D3" s="71" t="s">
        <v>839</v>
      </c>
      <c r="E3" s="71" t="s">
        <v>840</v>
      </c>
      <c r="F3" s="69" t="s">
        <v>841</v>
      </c>
      <c r="G3" s="214"/>
      <c r="H3" s="214"/>
      <c r="I3" s="219"/>
      <c r="J3" s="219"/>
      <c r="K3" s="220"/>
      <c r="AZI3" s="131"/>
    </row>
    <row r="4" spans="1:14 1361:1362" s="62" customFormat="1" ht="18.75">
      <c r="A4" s="72" t="s">
        <v>842</v>
      </c>
      <c r="B4" s="196" t="s">
        <v>843</v>
      </c>
      <c r="C4" s="196"/>
      <c r="D4" s="196"/>
      <c r="E4" s="196"/>
      <c r="F4" s="196"/>
      <c r="G4" s="196"/>
      <c r="H4" s="196"/>
      <c r="I4" s="197"/>
      <c r="J4" s="197"/>
      <c r="K4" s="196"/>
      <c r="AZI4" s="131"/>
    </row>
    <row r="5" spans="1:14 1361:1362" s="62" customFormat="1">
      <c r="A5" s="73">
        <v>1</v>
      </c>
      <c r="B5" s="74" t="s">
        <v>844</v>
      </c>
      <c r="C5" s="75"/>
      <c r="D5" s="75">
        <v>2.5</v>
      </c>
      <c r="E5" s="75">
        <v>3</v>
      </c>
      <c r="F5" s="75"/>
      <c r="G5" s="73">
        <v>2</v>
      </c>
      <c r="H5" s="76" t="s">
        <v>845</v>
      </c>
      <c r="I5" s="113">
        <v>99840</v>
      </c>
      <c r="J5" s="114">
        <f>G5*I5</f>
        <v>199680</v>
      </c>
      <c r="K5" s="74" t="s">
        <v>846</v>
      </c>
      <c r="AZI5" s="131"/>
    </row>
    <row r="6" spans="1:14 1361:1362" s="62" customFormat="1">
      <c r="A6" s="73">
        <v>2</v>
      </c>
      <c r="B6" s="74" t="s">
        <v>847</v>
      </c>
      <c r="C6" s="75"/>
      <c r="D6" s="75">
        <v>2</v>
      </c>
      <c r="E6" s="75">
        <v>2.5</v>
      </c>
      <c r="F6" s="75"/>
      <c r="G6" s="73">
        <v>1</v>
      </c>
      <c r="H6" s="76" t="s">
        <v>845</v>
      </c>
      <c r="I6" s="113">
        <v>124390</v>
      </c>
      <c r="J6" s="114">
        <f t="shared" ref="J6:J16" si="0">G6*I6</f>
        <v>124390</v>
      </c>
      <c r="K6" s="74" t="s">
        <v>846</v>
      </c>
      <c r="AZI6" s="131"/>
    </row>
    <row r="7" spans="1:14 1361:1362" s="62" customFormat="1">
      <c r="A7" s="73">
        <v>3</v>
      </c>
      <c r="B7" s="74" t="s">
        <v>848</v>
      </c>
      <c r="C7" s="77"/>
      <c r="D7" s="77" t="s">
        <v>39</v>
      </c>
      <c r="E7" s="77" t="s">
        <v>849</v>
      </c>
      <c r="F7" s="77"/>
      <c r="G7" s="73">
        <v>2</v>
      </c>
      <c r="H7" s="76" t="s">
        <v>845</v>
      </c>
      <c r="I7" s="113">
        <v>32010</v>
      </c>
      <c r="J7" s="114">
        <f t="shared" si="0"/>
        <v>64020</v>
      </c>
      <c r="K7" s="115" t="s">
        <v>846</v>
      </c>
      <c r="AZI7" s="132"/>
    </row>
    <row r="8" spans="1:14 1361:1362" s="62" customFormat="1">
      <c r="A8" s="73">
        <v>4</v>
      </c>
      <c r="B8" s="74" t="s">
        <v>850</v>
      </c>
      <c r="C8" s="77" t="s">
        <v>92</v>
      </c>
      <c r="D8" s="77" t="s">
        <v>47</v>
      </c>
      <c r="E8" s="77" t="s">
        <v>851</v>
      </c>
      <c r="F8" s="77" t="s">
        <v>852</v>
      </c>
      <c r="G8" s="73">
        <v>2</v>
      </c>
      <c r="H8" s="76" t="s">
        <v>845</v>
      </c>
      <c r="I8" s="113">
        <v>21705.84</v>
      </c>
      <c r="J8" s="114">
        <f t="shared" si="0"/>
        <v>43411.68</v>
      </c>
      <c r="K8" s="115" t="s">
        <v>853</v>
      </c>
      <c r="AZI8" s="131"/>
    </row>
    <row r="9" spans="1:14 1361:1362" s="62" customFormat="1">
      <c r="A9" s="73">
        <v>5</v>
      </c>
      <c r="B9" s="74" t="s">
        <v>854</v>
      </c>
      <c r="C9" s="77">
        <v>15</v>
      </c>
      <c r="D9" s="77" t="s">
        <v>855</v>
      </c>
      <c r="E9" s="77" t="s">
        <v>39</v>
      </c>
      <c r="F9" s="77" t="s">
        <v>852</v>
      </c>
      <c r="G9" s="73">
        <v>3</v>
      </c>
      <c r="H9" s="76" t="s">
        <v>845</v>
      </c>
      <c r="I9" s="113">
        <v>17460</v>
      </c>
      <c r="J9" s="114">
        <f t="shared" si="0"/>
        <v>52380</v>
      </c>
      <c r="K9" s="115" t="s">
        <v>853</v>
      </c>
      <c r="AZI9" s="131"/>
    </row>
    <row r="10" spans="1:14 1361:1362" s="63" customFormat="1">
      <c r="A10" s="73">
        <v>6</v>
      </c>
      <c r="B10" s="74" t="s">
        <v>856</v>
      </c>
      <c r="C10" s="77" t="s">
        <v>71</v>
      </c>
      <c r="D10" s="77" t="s">
        <v>39</v>
      </c>
      <c r="E10" s="77" t="s">
        <v>857</v>
      </c>
      <c r="F10" s="77" t="s">
        <v>25</v>
      </c>
      <c r="G10" s="73">
        <v>4</v>
      </c>
      <c r="H10" s="76" t="s">
        <v>845</v>
      </c>
      <c r="I10" s="113">
        <v>12804</v>
      </c>
      <c r="J10" s="114">
        <f t="shared" si="0"/>
        <v>51216</v>
      </c>
      <c r="K10" s="115" t="s">
        <v>858</v>
      </c>
      <c r="L10" s="62"/>
      <c r="M10" s="62"/>
      <c r="N10" s="62"/>
      <c r="AZI10" s="131"/>
      <c r="AZJ10" s="62"/>
    </row>
    <row r="11" spans="1:14 1361:1362" s="62" customFormat="1">
      <c r="A11" s="73">
        <v>7</v>
      </c>
      <c r="B11" s="78" t="s">
        <v>859</v>
      </c>
      <c r="C11" s="79" t="s">
        <v>860</v>
      </c>
      <c r="D11" s="80">
        <v>3</v>
      </c>
      <c r="E11" s="80">
        <v>2.5</v>
      </c>
      <c r="F11" s="80">
        <v>0.3</v>
      </c>
      <c r="G11" s="73">
        <v>7</v>
      </c>
      <c r="H11" s="81" t="s">
        <v>845</v>
      </c>
      <c r="I11" s="113">
        <v>6111</v>
      </c>
      <c r="J11" s="114">
        <f t="shared" si="0"/>
        <v>42777</v>
      </c>
      <c r="K11" s="116" t="s">
        <v>858</v>
      </c>
      <c r="L11" s="63"/>
      <c r="AZI11" s="133"/>
    </row>
    <row r="12" spans="1:14 1361:1362" s="62" customFormat="1">
      <c r="A12" s="73">
        <v>8</v>
      </c>
      <c r="B12" s="74" t="s">
        <v>861</v>
      </c>
      <c r="C12" s="79" t="s">
        <v>860</v>
      </c>
      <c r="D12" s="75">
        <v>3.5</v>
      </c>
      <c r="E12" s="75">
        <v>3</v>
      </c>
      <c r="F12" s="75">
        <v>0.3</v>
      </c>
      <c r="G12" s="73">
        <v>9</v>
      </c>
      <c r="H12" s="76" t="s">
        <v>845</v>
      </c>
      <c r="I12" s="113">
        <v>6984</v>
      </c>
      <c r="J12" s="114">
        <f t="shared" si="0"/>
        <v>62856</v>
      </c>
      <c r="K12" s="115" t="s">
        <v>858</v>
      </c>
      <c r="AZI12" s="133"/>
    </row>
    <row r="13" spans="1:14 1361:1362" s="62" customFormat="1" ht="18.75">
      <c r="A13" s="73">
        <v>9</v>
      </c>
      <c r="B13" s="74" t="s">
        <v>862</v>
      </c>
      <c r="C13" s="77" t="s">
        <v>92</v>
      </c>
      <c r="D13" s="77" t="s">
        <v>51</v>
      </c>
      <c r="E13" s="77" t="s">
        <v>39</v>
      </c>
      <c r="F13" s="77" t="s">
        <v>852</v>
      </c>
      <c r="G13" s="73">
        <v>30</v>
      </c>
      <c r="H13" s="76" t="s">
        <v>845</v>
      </c>
      <c r="I13" s="113">
        <v>6111</v>
      </c>
      <c r="J13" s="114">
        <f t="shared" si="0"/>
        <v>183330</v>
      </c>
      <c r="K13" s="115" t="s">
        <v>863</v>
      </c>
      <c r="AZI13" s="134"/>
    </row>
    <row r="14" spans="1:14 1361:1362" s="62" customFormat="1">
      <c r="A14" s="73">
        <v>10</v>
      </c>
      <c r="B14" s="74" t="s">
        <v>864</v>
      </c>
      <c r="C14" s="75">
        <v>15</v>
      </c>
      <c r="D14" s="77" t="s">
        <v>47</v>
      </c>
      <c r="E14" s="77" t="s">
        <v>865</v>
      </c>
      <c r="F14" s="77" t="s">
        <v>25</v>
      </c>
      <c r="G14" s="73">
        <v>9</v>
      </c>
      <c r="H14" s="76" t="s">
        <v>845</v>
      </c>
      <c r="I14" s="113">
        <v>5238</v>
      </c>
      <c r="J14" s="114">
        <f t="shared" si="0"/>
        <v>47142</v>
      </c>
      <c r="K14" s="115" t="s">
        <v>863</v>
      </c>
      <c r="AZI14" s="131"/>
    </row>
    <row r="15" spans="1:14 1361:1362" s="62" customFormat="1">
      <c r="A15" s="73">
        <v>11</v>
      </c>
      <c r="B15" s="82" t="s">
        <v>866</v>
      </c>
      <c r="C15" s="83" t="s">
        <v>867</v>
      </c>
      <c r="D15" s="83" t="s">
        <v>47</v>
      </c>
      <c r="E15" s="83" t="s">
        <v>868</v>
      </c>
      <c r="F15" s="83" t="s">
        <v>868</v>
      </c>
      <c r="G15" s="84">
        <v>350</v>
      </c>
      <c r="H15" s="85" t="s">
        <v>845</v>
      </c>
      <c r="I15" s="113">
        <v>20</v>
      </c>
      <c r="J15" s="114">
        <f t="shared" si="0"/>
        <v>7000</v>
      </c>
      <c r="K15" s="117" t="s">
        <v>869</v>
      </c>
      <c r="AZI15" s="135"/>
    </row>
    <row r="16" spans="1:14 1361:1362" s="62" customFormat="1">
      <c r="A16" s="73">
        <v>12</v>
      </c>
      <c r="B16" s="82" t="s">
        <v>870</v>
      </c>
      <c r="C16" s="83" t="s">
        <v>871</v>
      </c>
      <c r="D16" s="83" t="s">
        <v>43</v>
      </c>
      <c r="E16" s="83" t="s">
        <v>868</v>
      </c>
      <c r="F16" s="83" t="s">
        <v>868</v>
      </c>
      <c r="G16" s="84">
        <v>1080</v>
      </c>
      <c r="H16" s="85" t="s">
        <v>845</v>
      </c>
      <c r="I16" s="113">
        <v>18</v>
      </c>
      <c r="J16" s="114">
        <f t="shared" si="0"/>
        <v>19440</v>
      </c>
      <c r="K16" s="117" t="s">
        <v>869</v>
      </c>
      <c r="AZI16" s="135"/>
    </row>
    <row r="17" spans="1:12 1361:1361" s="62" customFormat="1" ht="18.75">
      <c r="A17" s="72" t="s">
        <v>872</v>
      </c>
      <c r="B17" s="86" t="s">
        <v>873</v>
      </c>
      <c r="C17" s="86"/>
      <c r="D17" s="86"/>
      <c r="E17" s="86"/>
      <c r="F17" s="86"/>
      <c r="G17" s="86"/>
      <c r="H17" s="87"/>
      <c r="I17" s="113">
        <v>0</v>
      </c>
      <c r="J17" s="114"/>
      <c r="K17" s="86"/>
      <c r="AZI17" s="131"/>
    </row>
    <row r="18" spans="1:12 1361:1361" s="62" customFormat="1">
      <c r="A18" s="73">
        <v>13</v>
      </c>
      <c r="B18" s="74" t="s">
        <v>874</v>
      </c>
      <c r="C18" s="75">
        <v>25</v>
      </c>
      <c r="D18" s="77" t="s">
        <v>63</v>
      </c>
      <c r="E18" s="77" t="s">
        <v>851</v>
      </c>
      <c r="F18" s="77" t="s">
        <v>875</v>
      </c>
      <c r="G18" s="73">
        <v>6</v>
      </c>
      <c r="H18" s="76" t="s">
        <v>845</v>
      </c>
      <c r="I18" s="113">
        <v>10200</v>
      </c>
      <c r="J18" s="114">
        <f t="shared" ref="J18:J37" si="1">G18*I18</f>
        <v>61200</v>
      </c>
      <c r="K18" s="115" t="s">
        <v>876</v>
      </c>
      <c r="AZI18" s="131"/>
    </row>
    <row r="19" spans="1:12 1361:1361" s="62" customFormat="1">
      <c r="A19" s="73">
        <v>14</v>
      </c>
      <c r="B19" s="88" t="s">
        <v>877</v>
      </c>
      <c r="C19" s="89" t="s">
        <v>878</v>
      </c>
      <c r="D19" s="90" t="s">
        <v>63</v>
      </c>
      <c r="E19" s="90" t="s">
        <v>47</v>
      </c>
      <c r="F19" s="90" t="s">
        <v>879</v>
      </c>
      <c r="G19" s="73">
        <v>1</v>
      </c>
      <c r="H19" s="91" t="s">
        <v>845</v>
      </c>
      <c r="I19" s="113">
        <v>41467.5</v>
      </c>
      <c r="J19" s="114">
        <f t="shared" si="1"/>
        <v>41467.5</v>
      </c>
      <c r="K19" s="118" t="s">
        <v>880</v>
      </c>
      <c r="AZI19" s="136"/>
    </row>
    <row r="20" spans="1:12 1361:1361" s="62" customFormat="1">
      <c r="A20" s="73">
        <v>15</v>
      </c>
      <c r="B20" s="88" t="s">
        <v>881</v>
      </c>
      <c r="C20" s="89" t="s">
        <v>882</v>
      </c>
      <c r="D20" s="90" t="s">
        <v>55</v>
      </c>
      <c r="E20" s="90" t="s">
        <v>855</v>
      </c>
      <c r="F20" s="90" t="s">
        <v>879</v>
      </c>
      <c r="G20" s="73">
        <v>4</v>
      </c>
      <c r="H20" s="91" t="s">
        <v>845</v>
      </c>
      <c r="I20" s="113">
        <v>37102.5</v>
      </c>
      <c r="J20" s="114">
        <f t="shared" si="1"/>
        <v>148410</v>
      </c>
      <c r="K20" s="118" t="s">
        <v>880</v>
      </c>
      <c r="AZI20" s="131"/>
    </row>
    <row r="21" spans="1:12 1361:1361" s="62" customFormat="1">
      <c r="A21" s="73">
        <v>16</v>
      </c>
      <c r="B21" s="74" t="s">
        <v>883</v>
      </c>
      <c r="C21" s="77" t="s">
        <v>884</v>
      </c>
      <c r="D21" s="77" t="s">
        <v>67</v>
      </c>
      <c r="E21" s="77" t="s">
        <v>855</v>
      </c>
      <c r="F21" s="77" t="s">
        <v>885</v>
      </c>
      <c r="G21" s="73">
        <v>2</v>
      </c>
      <c r="H21" s="76" t="s">
        <v>845</v>
      </c>
      <c r="I21" s="113">
        <v>27900</v>
      </c>
      <c r="J21" s="114">
        <f t="shared" si="1"/>
        <v>55800</v>
      </c>
      <c r="K21" s="115" t="s">
        <v>886</v>
      </c>
      <c r="AZI21" s="135"/>
    </row>
    <row r="22" spans="1:12 1361:1361" s="62" customFormat="1">
      <c r="A22" s="73">
        <v>17</v>
      </c>
      <c r="B22" s="74" t="s">
        <v>887</v>
      </c>
      <c r="C22" s="77" t="s">
        <v>888</v>
      </c>
      <c r="D22" s="77" t="s">
        <v>55</v>
      </c>
      <c r="E22" s="77" t="s">
        <v>43</v>
      </c>
      <c r="F22" s="77" t="s">
        <v>852</v>
      </c>
      <c r="G22" s="73">
        <v>1</v>
      </c>
      <c r="H22" s="76" t="s">
        <v>845</v>
      </c>
      <c r="I22" s="113">
        <v>20250</v>
      </c>
      <c r="J22" s="114">
        <f t="shared" si="1"/>
        <v>20250</v>
      </c>
      <c r="K22" s="115" t="s">
        <v>889</v>
      </c>
      <c r="AZI22" s="135"/>
    </row>
    <row r="23" spans="1:12 1361:1361" s="64" customFormat="1">
      <c r="A23" s="92">
        <v>18</v>
      </c>
      <c r="B23" s="93" t="s">
        <v>890</v>
      </c>
      <c r="C23" s="94" t="s">
        <v>891</v>
      </c>
      <c r="D23" s="95">
        <v>6.5</v>
      </c>
      <c r="E23" s="95">
        <v>5</v>
      </c>
      <c r="F23" s="95">
        <v>0.8</v>
      </c>
      <c r="G23" s="92">
        <v>2</v>
      </c>
      <c r="H23" s="96" t="s">
        <v>845</v>
      </c>
      <c r="I23" s="113">
        <v>26190</v>
      </c>
      <c r="J23" s="119">
        <f t="shared" si="1"/>
        <v>52380</v>
      </c>
      <c r="K23" s="120" t="s">
        <v>892</v>
      </c>
      <c r="AZI23" s="137"/>
    </row>
    <row r="24" spans="1:12 1361:1361" s="62" customFormat="1">
      <c r="A24" s="73">
        <v>19</v>
      </c>
      <c r="B24" s="74" t="s">
        <v>893</v>
      </c>
      <c r="C24" s="77" t="s">
        <v>99</v>
      </c>
      <c r="D24" s="77" t="s">
        <v>43</v>
      </c>
      <c r="E24" s="77" t="s">
        <v>39</v>
      </c>
      <c r="F24" s="77" t="s">
        <v>25</v>
      </c>
      <c r="G24" s="73">
        <v>1</v>
      </c>
      <c r="H24" s="76" t="s">
        <v>845</v>
      </c>
      <c r="I24" s="113">
        <v>20250</v>
      </c>
      <c r="J24" s="114">
        <f t="shared" si="1"/>
        <v>20250</v>
      </c>
      <c r="K24" s="115" t="s">
        <v>894</v>
      </c>
      <c r="AZI24" s="131"/>
    </row>
    <row r="25" spans="1:12 1361:1361" s="62" customFormat="1">
      <c r="A25" s="73">
        <v>20</v>
      </c>
      <c r="B25" s="88" t="s">
        <v>895</v>
      </c>
      <c r="C25" s="89" t="s">
        <v>882</v>
      </c>
      <c r="D25" s="90" t="s">
        <v>896</v>
      </c>
      <c r="E25" s="90" t="s">
        <v>43</v>
      </c>
      <c r="F25" s="90" t="s">
        <v>879</v>
      </c>
      <c r="G25" s="73">
        <v>3</v>
      </c>
      <c r="H25" s="91" t="s">
        <v>845</v>
      </c>
      <c r="I25" s="113">
        <v>23280</v>
      </c>
      <c r="J25" s="114">
        <f t="shared" si="1"/>
        <v>69840</v>
      </c>
      <c r="K25" s="118" t="s">
        <v>880</v>
      </c>
      <c r="L25" s="121"/>
      <c r="AZI25" s="131"/>
    </row>
    <row r="26" spans="1:12 1361:1361" s="62" customFormat="1">
      <c r="A26" s="73">
        <v>21</v>
      </c>
      <c r="B26" s="88" t="s">
        <v>897</v>
      </c>
      <c r="C26" s="89" t="s">
        <v>898</v>
      </c>
      <c r="D26" s="90" t="s">
        <v>899</v>
      </c>
      <c r="E26" s="90" t="s">
        <v>851</v>
      </c>
      <c r="F26" s="90" t="s">
        <v>900</v>
      </c>
      <c r="G26" s="73">
        <v>1</v>
      </c>
      <c r="H26" s="91" t="s">
        <v>845</v>
      </c>
      <c r="I26" s="113">
        <v>20250</v>
      </c>
      <c r="J26" s="114">
        <f t="shared" si="1"/>
        <v>20250</v>
      </c>
      <c r="K26" s="118" t="s">
        <v>901</v>
      </c>
      <c r="AZI26" s="131"/>
    </row>
    <row r="27" spans="1:12 1361:1361" s="62" customFormat="1">
      <c r="A27" s="73">
        <v>22</v>
      </c>
      <c r="B27" s="74" t="s">
        <v>902</v>
      </c>
      <c r="C27" s="77" t="s">
        <v>884</v>
      </c>
      <c r="D27" s="77" t="s">
        <v>63</v>
      </c>
      <c r="E27" s="77" t="s">
        <v>855</v>
      </c>
      <c r="F27" s="77" t="s">
        <v>885</v>
      </c>
      <c r="G27" s="73">
        <v>4</v>
      </c>
      <c r="H27" s="76" t="s">
        <v>845</v>
      </c>
      <c r="I27" s="113">
        <v>26732.5</v>
      </c>
      <c r="J27" s="114">
        <f t="shared" si="1"/>
        <v>106930</v>
      </c>
      <c r="K27" s="115" t="s">
        <v>903</v>
      </c>
      <c r="AZI27" s="131"/>
    </row>
    <row r="28" spans="1:12 1361:1361" s="62" customFormat="1">
      <c r="A28" s="73">
        <v>23</v>
      </c>
      <c r="B28" s="74" t="s">
        <v>904</v>
      </c>
      <c r="C28" s="77" t="s">
        <v>888</v>
      </c>
      <c r="D28" s="77" t="s">
        <v>55</v>
      </c>
      <c r="E28" s="77" t="s">
        <v>43</v>
      </c>
      <c r="F28" s="77" t="s">
        <v>885</v>
      </c>
      <c r="G28" s="73">
        <v>18</v>
      </c>
      <c r="H28" s="76" t="s">
        <v>845</v>
      </c>
      <c r="I28" s="113">
        <v>23095</v>
      </c>
      <c r="J28" s="114">
        <f t="shared" si="1"/>
        <v>415710</v>
      </c>
      <c r="K28" s="115" t="s">
        <v>903</v>
      </c>
      <c r="AZI28" s="131"/>
    </row>
    <row r="29" spans="1:12 1361:1361" s="62" customFormat="1">
      <c r="A29" s="73">
        <v>24</v>
      </c>
      <c r="B29" s="74" t="s">
        <v>905</v>
      </c>
      <c r="C29" s="77" t="s">
        <v>906</v>
      </c>
      <c r="D29" s="77" t="s">
        <v>76</v>
      </c>
      <c r="E29" s="77" t="s">
        <v>47</v>
      </c>
      <c r="F29" s="77" t="s">
        <v>885</v>
      </c>
      <c r="G29" s="73">
        <v>2</v>
      </c>
      <c r="H29" s="76" t="s">
        <v>845</v>
      </c>
      <c r="I29" s="113">
        <v>17460</v>
      </c>
      <c r="J29" s="114">
        <f t="shared" si="1"/>
        <v>34920</v>
      </c>
      <c r="K29" s="115" t="s">
        <v>903</v>
      </c>
      <c r="AZI29" s="131"/>
    </row>
    <row r="30" spans="1:12 1361:1361" s="62" customFormat="1">
      <c r="A30" s="73">
        <v>25</v>
      </c>
      <c r="B30" s="74" t="s">
        <v>907</v>
      </c>
      <c r="C30" s="77" t="s">
        <v>908</v>
      </c>
      <c r="D30" s="75">
        <v>5</v>
      </c>
      <c r="E30" s="75">
        <v>4</v>
      </c>
      <c r="F30" s="75">
        <v>0.6</v>
      </c>
      <c r="G30" s="73">
        <v>3</v>
      </c>
      <c r="H30" s="76" t="s">
        <v>845</v>
      </c>
      <c r="I30" s="113">
        <v>8875.5</v>
      </c>
      <c r="J30" s="114">
        <f t="shared" si="1"/>
        <v>26626.5</v>
      </c>
      <c r="K30" s="115" t="s">
        <v>909</v>
      </c>
      <c r="AZI30" s="131"/>
    </row>
    <row r="31" spans="1:12 1361:1361" s="62" customFormat="1">
      <c r="A31" s="73">
        <v>26</v>
      </c>
      <c r="B31" s="74" t="s">
        <v>910</v>
      </c>
      <c r="C31" s="75">
        <v>12</v>
      </c>
      <c r="D31" s="75">
        <v>3.5</v>
      </c>
      <c r="E31" s="75">
        <v>3.2</v>
      </c>
      <c r="F31" s="75">
        <v>0.8</v>
      </c>
      <c r="G31" s="73">
        <v>6</v>
      </c>
      <c r="H31" s="76" t="s">
        <v>845</v>
      </c>
      <c r="I31" s="113">
        <v>4656</v>
      </c>
      <c r="J31" s="114">
        <f t="shared" si="1"/>
        <v>27936</v>
      </c>
      <c r="K31" s="115" t="s">
        <v>911</v>
      </c>
      <c r="AZI31" s="131"/>
    </row>
    <row r="32" spans="1:12 1361:1361" s="62" customFormat="1">
      <c r="A32" s="73">
        <v>27</v>
      </c>
      <c r="B32" s="74" t="s">
        <v>912</v>
      </c>
      <c r="C32" s="77" t="s">
        <v>913</v>
      </c>
      <c r="D32" s="75">
        <v>4.5</v>
      </c>
      <c r="E32" s="75">
        <v>4</v>
      </c>
      <c r="F32" s="77" t="s">
        <v>914</v>
      </c>
      <c r="G32" s="73">
        <v>2</v>
      </c>
      <c r="H32" s="76" t="s">
        <v>845</v>
      </c>
      <c r="I32" s="113">
        <v>4947</v>
      </c>
      <c r="J32" s="114">
        <f t="shared" si="1"/>
        <v>9894</v>
      </c>
      <c r="K32" s="115" t="s">
        <v>915</v>
      </c>
      <c r="AZI32" s="131"/>
    </row>
    <row r="33" spans="1:11 1361:1361" s="62" customFormat="1">
      <c r="A33" s="73">
        <v>28</v>
      </c>
      <c r="B33" s="74" t="s">
        <v>916</v>
      </c>
      <c r="C33" s="77" t="s">
        <v>92</v>
      </c>
      <c r="D33" s="75">
        <v>5.5</v>
      </c>
      <c r="E33" s="75">
        <v>4</v>
      </c>
      <c r="F33" s="77" t="s">
        <v>852</v>
      </c>
      <c r="G33" s="73">
        <v>2</v>
      </c>
      <c r="H33" s="76" t="s">
        <v>845</v>
      </c>
      <c r="I33" s="113">
        <v>4656</v>
      </c>
      <c r="J33" s="114">
        <f t="shared" si="1"/>
        <v>9312</v>
      </c>
      <c r="K33" s="115" t="s">
        <v>917</v>
      </c>
      <c r="AZI33" s="131"/>
    </row>
    <row r="34" spans="1:11 1361:1361" s="62" customFormat="1">
      <c r="A34" s="73">
        <v>29</v>
      </c>
      <c r="B34" s="74" t="s">
        <v>918</v>
      </c>
      <c r="C34" s="75">
        <v>12</v>
      </c>
      <c r="D34" s="75">
        <v>4</v>
      </c>
      <c r="E34" s="75">
        <v>3.2</v>
      </c>
      <c r="F34" s="75">
        <v>0.8</v>
      </c>
      <c r="G34" s="73">
        <v>7</v>
      </c>
      <c r="H34" s="76" t="s">
        <v>845</v>
      </c>
      <c r="I34" s="113">
        <v>4219.5</v>
      </c>
      <c r="J34" s="114">
        <f t="shared" si="1"/>
        <v>29536.5</v>
      </c>
      <c r="K34" s="115" t="s">
        <v>917</v>
      </c>
      <c r="AZI34" s="131"/>
    </row>
    <row r="35" spans="1:11 1361:1361" s="62" customFormat="1">
      <c r="A35" s="73">
        <v>30</v>
      </c>
      <c r="B35" s="74" t="s">
        <v>919</v>
      </c>
      <c r="C35" s="89" t="s">
        <v>920</v>
      </c>
      <c r="D35" s="77" t="s">
        <v>851</v>
      </c>
      <c r="E35" s="77" t="s">
        <v>921</v>
      </c>
      <c r="F35" s="77" t="s">
        <v>879</v>
      </c>
      <c r="G35" s="73">
        <v>6</v>
      </c>
      <c r="H35" s="76" t="s">
        <v>845</v>
      </c>
      <c r="I35" s="113">
        <v>6765.75</v>
      </c>
      <c r="J35" s="114">
        <f t="shared" si="1"/>
        <v>40594.5</v>
      </c>
      <c r="K35" s="74" t="s">
        <v>922</v>
      </c>
      <c r="AZI35" s="131"/>
    </row>
    <row r="36" spans="1:11 1361:1361" s="62" customFormat="1">
      <c r="A36" s="73">
        <v>31</v>
      </c>
      <c r="B36" s="74" t="s">
        <v>923</v>
      </c>
      <c r="C36" s="77" t="s">
        <v>71</v>
      </c>
      <c r="D36" s="75">
        <v>3.5</v>
      </c>
      <c r="E36" s="75">
        <v>3.2</v>
      </c>
      <c r="F36" s="75">
        <v>0.6</v>
      </c>
      <c r="G36" s="73">
        <v>6</v>
      </c>
      <c r="H36" s="76" t="s">
        <v>845</v>
      </c>
      <c r="I36" s="113">
        <v>7420.5</v>
      </c>
      <c r="J36" s="114">
        <f t="shared" si="1"/>
        <v>44523</v>
      </c>
      <c r="K36" s="122" t="s">
        <v>924</v>
      </c>
      <c r="AZI36" s="131"/>
    </row>
    <row r="37" spans="1:11 1361:1361" s="62" customFormat="1">
      <c r="A37" s="73">
        <v>32</v>
      </c>
      <c r="B37" s="74" t="s">
        <v>925</v>
      </c>
      <c r="C37" s="77" t="s">
        <v>913</v>
      </c>
      <c r="D37" s="75">
        <v>5</v>
      </c>
      <c r="E37" s="75">
        <v>4.5</v>
      </c>
      <c r="F37" s="75">
        <v>0.3</v>
      </c>
      <c r="G37" s="73">
        <v>2</v>
      </c>
      <c r="H37" s="76" t="s">
        <v>845</v>
      </c>
      <c r="I37" s="113">
        <v>11931</v>
      </c>
      <c r="J37" s="114">
        <f t="shared" si="1"/>
        <v>23862</v>
      </c>
      <c r="K37" s="115" t="s">
        <v>926</v>
      </c>
      <c r="AZI37" s="131"/>
    </row>
    <row r="38" spans="1:11 1361:1361" s="62" customFormat="1">
      <c r="A38" s="73">
        <v>33</v>
      </c>
      <c r="B38" s="74" t="s">
        <v>927</v>
      </c>
      <c r="C38" s="77" t="s">
        <v>928</v>
      </c>
      <c r="D38" s="75">
        <v>5.5</v>
      </c>
      <c r="E38" s="75">
        <v>4.5</v>
      </c>
      <c r="F38" s="75">
        <v>0.3</v>
      </c>
      <c r="G38" s="73">
        <v>1</v>
      </c>
      <c r="H38" s="76" t="s">
        <v>845</v>
      </c>
      <c r="I38" s="113">
        <v>4074</v>
      </c>
      <c r="J38" s="114">
        <f t="shared" ref="J38:J69" si="2">G38*I38</f>
        <v>4074</v>
      </c>
      <c r="K38" s="115" t="s">
        <v>929</v>
      </c>
      <c r="AZI38" s="131"/>
    </row>
    <row r="39" spans="1:11 1361:1361" s="62" customFormat="1">
      <c r="A39" s="73">
        <v>34</v>
      </c>
      <c r="B39" s="74" t="s">
        <v>930</v>
      </c>
      <c r="C39" s="77" t="s">
        <v>931</v>
      </c>
      <c r="D39" s="75">
        <v>5</v>
      </c>
      <c r="E39" s="75">
        <v>4.5</v>
      </c>
      <c r="F39" s="75">
        <v>0.3</v>
      </c>
      <c r="G39" s="73">
        <v>6</v>
      </c>
      <c r="H39" s="76" t="s">
        <v>845</v>
      </c>
      <c r="I39" s="113">
        <v>2691.75</v>
      </c>
      <c r="J39" s="114">
        <f t="shared" si="2"/>
        <v>16150.5</v>
      </c>
      <c r="K39" s="115" t="s">
        <v>932</v>
      </c>
      <c r="AZI39" s="131"/>
    </row>
    <row r="40" spans="1:11 1361:1361" s="62" customFormat="1">
      <c r="A40" s="73">
        <v>35</v>
      </c>
      <c r="B40" s="74" t="s">
        <v>933</v>
      </c>
      <c r="C40" s="77" t="s">
        <v>908</v>
      </c>
      <c r="D40" s="75">
        <v>4.5</v>
      </c>
      <c r="E40" s="75">
        <v>4</v>
      </c>
      <c r="F40" s="75">
        <v>0.3</v>
      </c>
      <c r="G40" s="73">
        <v>6</v>
      </c>
      <c r="H40" s="76" t="s">
        <v>845</v>
      </c>
      <c r="I40" s="113">
        <v>2328</v>
      </c>
      <c r="J40" s="114">
        <f t="shared" si="2"/>
        <v>13968</v>
      </c>
      <c r="K40" s="115" t="s">
        <v>932</v>
      </c>
      <c r="AZI40" s="131"/>
    </row>
    <row r="41" spans="1:11 1361:1361" s="62" customFormat="1">
      <c r="A41" s="73">
        <v>36</v>
      </c>
      <c r="B41" s="74" t="s">
        <v>934</v>
      </c>
      <c r="C41" s="77" t="s">
        <v>935</v>
      </c>
      <c r="D41" s="75">
        <v>4</v>
      </c>
      <c r="E41" s="75">
        <v>3.7</v>
      </c>
      <c r="F41" s="75">
        <v>0.6</v>
      </c>
      <c r="G41" s="73">
        <v>4</v>
      </c>
      <c r="H41" s="76" t="s">
        <v>845</v>
      </c>
      <c r="I41" s="113">
        <v>7420.44</v>
      </c>
      <c r="J41" s="114">
        <f t="shared" si="2"/>
        <v>29681.759999999998</v>
      </c>
      <c r="K41" s="122" t="s">
        <v>936</v>
      </c>
      <c r="AZI41" s="131"/>
    </row>
    <row r="42" spans="1:11 1361:1361" s="62" customFormat="1">
      <c r="A42" s="73">
        <v>37</v>
      </c>
      <c r="B42" s="74" t="s">
        <v>937</v>
      </c>
      <c r="C42" s="77" t="s">
        <v>938</v>
      </c>
      <c r="D42" s="75">
        <v>2</v>
      </c>
      <c r="E42" s="75">
        <v>3</v>
      </c>
      <c r="F42" s="75">
        <v>0.3</v>
      </c>
      <c r="G42" s="73">
        <v>3</v>
      </c>
      <c r="H42" s="76" t="s">
        <v>845</v>
      </c>
      <c r="I42" s="113">
        <v>3346.5</v>
      </c>
      <c r="J42" s="114">
        <f t="shared" si="2"/>
        <v>10039.5</v>
      </c>
      <c r="K42" s="115" t="s">
        <v>939</v>
      </c>
      <c r="AZI42" s="131"/>
    </row>
    <row r="43" spans="1:11 1361:1361" s="62" customFormat="1">
      <c r="A43" s="73">
        <v>38</v>
      </c>
      <c r="B43" s="74" t="s">
        <v>940</v>
      </c>
      <c r="C43" s="77" t="s">
        <v>935</v>
      </c>
      <c r="D43" s="77" t="s">
        <v>857</v>
      </c>
      <c r="E43" s="77" t="s">
        <v>941</v>
      </c>
      <c r="F43" s="75">
        <v>0.6</v>
      </c>
      <c r="G43" s="73">
        <v>1</v>
      </c>
      <c r="H43" s="76" t="s">
        <v>845</v>
      </c>
      <c r="I43" s="113">
        <v>6402</v>
      </c>
      <c r="J43" s="114">
        <f t="shared" si="2"/>
        <v>6402</v>
      </c>
      <c r="K43" s="115" t="s">
        <v>942</v>
      </c>
      <c r="AZI43" s="131"/>
    </row>
    <row r="44" spans="1:11 1361:1361" s="62" customFormat="1">
      <c r="A44" s="73">
        <v>39</v>
      </c>
      <c r="B44" s="74" t="s">
        <v>943</v>
      </c>
      <c r="C44" s="77" t="s">
        <v>938</v>
      </c>
      <c r="D44" s="75">
        <v>3.2</v>
      </c>
      <c r="E44" s="75">
        <v>3</v>
      </c>
      <c r="F44" s="75">
        <v>0.6</v>
      </c>
      <c r="G44" s="73">
        <v>2</v>
      </c>
      <c r="H44" s="76" t="s">
        <v>845</v>
      </c>
      <c r="I44" s="113">
        <v>3826.65</v>
      </c>
      <c r="J44" s="114">
        <f t="shared" si="2"/>
        <v>7653.3</v>
      </c>
      <c r="K44" s="115" t="s">
        <v>944</v>
      </c>
      <c r="AZI44" s="136"/>
    </row>
    <row r="45" spans="1:11 1361:1361" s="62" customFormat="1">
      <c r="A45" s="73">
        <v>40</v>
      </c>
      <c r="B45" s="74" t="s">
        <v>945</v>
      </c>
      <c r="C45" s="77" t="s">
        <v>946</v>
      </c>
      <c r="D45" s="75">
        <v>3.5</v>
      </c>
      <c r="E45" s="75">
        <v>3</v>
      </c>
      <c r="F45" s="75">
        <v>0.3</v>
      </c>
      <c r="G45" s="73">
        <v>1</v>
      </c>
      <c r="H45" s="76" t="s">
        <v>845</v>
      </c>
      <c r="I45" s="113">
        <v>7566</v>
      </c>
      <c r="J45" s="114">
        <f t="shared" si="2"/>
        <v>7566</v>
      </c>
      <c r="K45" s="115" t="s">
        <v>944</v>
      </c>
      <c r="AZI45" s="138"/>
    </row>
    <row r="46" spans="1:11 1361:1361" s="62" customFormat="1">
      <c r="A46" s="73">
        <v>41</v>
      </c>
      <c r="B46" s="74" t="s">
        <v>947</v>
      </c>
      <c r="C46" s="77" t="s">
        <v>935</v>
      </c>
      <c r="D46" s="77" t="s">
        <v>857</v>
      </c>
      <c r="E46" s="77" t="s">
        <v>941</v>
      </c>
      <c r="F46" s="75">
        <v>0.6</v>
      </c>
      <c r="G46" s="73">
        <v>3</v>
      </c>
      <c r="H46" s="76" t="s">
        <v>845</v>
      </c>
      <c r="I46" s="113">
        <v>7202.25</v>
      </c>
      <c r="J46" s="114">
        <f t="shared" si="2"/>
        <v>21606.75</v>
      </c>
      <c r="K46" s="115" t="s">
        <v>942</v>
      </c>
      <c r="AZI46" s="135"/>
    </row>
    <row r="47" spans="1:11 1361:1361" s="62" customFormat="1">
      <c r="A47" s="73">
        <v>42</v>
      </c>
      <c r="B47" s="74" t="s">
        <v>948</v>
      </c>
      <c r="C47" s="77" t="s">
        <v>935</v>
      </c>
      <c r="D47" s="77" t="s">
        <v>34</v>
      </c>
      <c r="E47" s="77" t="s">
        <v>34</v>
      </c>
      <c r="F47" s="75">
        <v>0.8</v>
      </c>
      <c r="G47" s="73">
        <v>1</v>
      </c>
      <c r="H47" s="76" t="s">
        <v>845</v>
      </c>
      <c r="I47" s="113">
        <v>9021</v>
      </c>
      <c r="J47" s="114">
        <f t="shared" si="2"/>
        <v>9021</v>
      </c>
      <c r="K47" s="115" t="s">
        <v>949</v>
      </c>
      <c r="AZI47" s="131"/>
    </row>
    <row r="48" spans="1:11 1361:1361" s="64" customFormat="1">
      <c r="A48" s="92">
        <v>43</v>
      </c>
      <c r="B48" s="93" t="s">
        <v>950</v>
      </c>
      <c r="C48" s="94" t="s">
        <v>951</v>
      </c>
      <c r="D48" s="94">
        <v>3</v>
      </c>
      <c r="E48" s="94" t="s">
        <v>952</v>
      </c>
      <c r="F48" s="94" t="s">
        <v>879</v>
      </c>
      <c r="G48" s="92">
        <v>3</v>
      </c>
      <c r="H48" s="96" t="s">
        <v>845</v>
      </c>
      <c r="I48" s="113">
        <v>6111</v>
      </c>
      <c r="J48" s="119">
        <f t="shared" si="2"/>
        <v>18333</v>
      </c>
      <c r="K48" s="120" t="s">
        <v>953</v>
      </c>
      <c r="AZI48" s="137"/>
    </row>
    <row r="49" spans="1:11 1361:1361" s="62" customFormat="1">
      <c r="A49" s="97" t="s">
        <v>954</v>
      </c>
      <c r="B49" s="98"/>
      <c r="C49" s="98"/>
      <c r="D49" s="98"/>
      <c r="E49" s="98"/>
      <c r="F49" s="98"/>
      <c r="G49" s="98"/>
      <c r="H49" s="98"/>
      <c r="I49" s="113">
        <v>0</v>
      </c>
      <c r="J49" s="114"/>
      <c r="K49" s="123"/>
      <c r="AZI49" s="131"/>
    </row>
    <row r="50" spans="1:11 1361:1361" s="62" customFormat="1">
      <c r="A50" s="73">
        <v>1</v>
      </c>
      <c r="B50" s="88" t="s">
        <v>955</v>
      </c>
      <c r="C50" s="89" t="s">
        <v>956</v>
      </c>
      <c r="D50" s="90" t="s">
        <v>47</v>
      </c>
      <c r="E50" s="90" t="s">
        <v>851</v>
      </c>
      <c r="F50" s="90" t="s">
        <v>879</v>
      </c>
      <c r="G50" s="73" t="s">
        <v>954</v>
      </c>
      <c r="H50" s="91" t="s">
        <v>845</v>
      </c>
      <c r="I50" s="124">
        <v>13326.397499999999</v>
      </c>
      <c r="J50" s="114"/>
      <c r="K50" s="115" t="s">
        <v>957</v>
      </c>
      <c r="AZI50" s="131"/>
    </row>
    <row r="51" spans="1:11 1361:1361" s="62" customFormat="1">
      <c r="A51" s="73">
        <v>2</v>
      </c>
      <c r="B51" s="74" t="s">
        <v>947</v>
      </c>
      <c r="C51" s="77" t="s">
        <v>908</v>
      </c>
      <c r="D51" s="77" t="s">
        <v>39</v>
      </c>
      <c r="E51" s="77" t="s">
        <v>857</v>
      </c>
      <c r="F51" s="75">
        <v>0.6</v>
      </c>
      <c r="G51" s="73" t="s">
        <v>954</v>
      </c>
      <c r="H51" s="76" t="s">
        <v>845</v>
      </c>
      <c r="I51" s="124">
        <v>13326.397499999999</v>
      </c>
      <c r="J51" s="114"/>
      <c r="K51" s="115" t="s">
        <v>958</v>
      </c>
      <c r="AZI51" s="131"/>
    </row>
    <row r="52" spans="1:11 1361:1361" s="62" customFormat="1" ht="18.75">
      <c r="A52" s="86" t="s">
        <v>959</v>
      </c>
      <c r="B52" s="86"/>
      <c r="C52" s="86"/>
      <c r="D52" s="86"/>
      <c r="E52" s="86"/>
      <c r="F52" s="86"/>
      <c r="G52" s="86"/>
      <c r="H52" s="99"/>
      <c r="I52" s="113">
        <v>0</v>
      </c>
      <c r="J52" s="114"/>
      <c r="K52" s="125"/>
      <c r="AZI52" s="131"/>
    </row>
    <row r="53" spans="1:11 1361:1361" s="62" customFormat="1">
      <c r="A53" s="207" t="s">
        <v>960</v>
      </c>
      <c r="B53" s="210" t="s">
        <v>833</v>
      </c>
      <c r="C53" s="195" t="s">
        <v>834</v>
      </c>
      <c r="D53" s="195"/>
      <c r="E53" s="100"/>
      <c r="F53" s="100"/>
      <c r="G53" s="207" t="s">
        <v>17</v>
      </c>
      <c r="H53" s="215" t="s">
        <v>961</v>
      </c>
      <c r="I53" s="113">
        <v>0</v>
      </c>
      <c r="J53" s="114"/>
      <c r="K53" s="221" t="s">
        <v>962</v>
      </c>
      <c r="AZI53" s="131"/>
    </row>
    <row r="54" spans="1:11 1361:1361" s="62" customFormat="1">
      <c r="A54" s="207"/>
      <c r="B54" s="210"/>
      <c r="C54" s="70" t="s">
        <v>963</v>
      </c>
      <c r="D54" s="198" t="s">
        <v>964</v>
      </c>
      <c r="E54" s="198"/>
      <c r="F54" s="198"/>
      <c r="G54" s="207"/>
      <c r="H54" s="215"/>
      <c r="I54" s="113">
        <v>0</v>
      </c>
      <c r="J54" s="114"/>
      <c r="K54" s="221"/>
      <c r="AZI54" s="131"/>
    </row>
    <row r="55" spans="1:11 1361:1361" s="62" customFormat="1">
      <c r="A55" s="101" t="s">
        <v>842</v>
      </c>
      <c r="B55" s="102" t="s">
        <v>965</v>
      </c>
      <c r="C55" s="102"/>
      <c r="D55" s="198"/>
      <c r="E55" s="198"/>
      <c r="F55" s="198"/>
      <c r="G55" s="102"/>
      <c r="H55" s="103"/>
      <c r="I55" s="113">
        <v>0</v>
      </c>
      <c r="J55" s="114"/>
      <c r="K55" s="126"/>
      <c r="AZI55" s="131"/>
    </row>
    <row r="56" spans="1:11 1361:1361" s="62" customFormat="1">
      <c r="A56" s="68">
        <v>1</v>
      </c>
      <c r="B56" s="104" t="s">
        <v>966</v>
      </c>
      <c r="C56" s="73">
        <v>1.5</v>
      </c>
      <c r="D56" s="198">
        <v>0.5</v>
      </c>
      <c r="E56" s="198"/>
      <c r="F56" s="198"/>
      <c r="G56" s="73">
        <v>165</v>
      </c>
      <c r="H56" s="105" t="s">
        <v>967</v>
      </c>
      <c r="I56" s="113">
        <v>196.42500000000001</v>
      </c>
      <c r="J56" s="114">
        <f t="shared" si="2"/>
        <v>32410.125</v>
      </c>
      <c r="K56" s="127" t="s">
        <v>968</v>
      </c>
      <c r="AZI56" s="131"/>
    </row>
    <row r="57" spans="1:11 1361:1361" s="64" customFormat="1">
      <c r="A57" s="106">
        <v>2</v>
      </c>
      <c r="B57" s="93" t="s">
        <v>969</v>
      </c>
      <c r="C57" s="107">
        <v>0.8</v>
      </c>
      <c r="D57" s="199">
        <v>0.4</v>
      </c>
      <c r="E57" s="199"/>
      <c r="F57" s="199"/>
      <c r="G57" s="92">
        <v>64</v>
      </c>
      <c r="H57" s="108" t="s">
        <v>970</v>
      </c>
      <c r="I57" s="113">
        <v>197.88</v>
      </c>
      <c r="J57" s="119">
        <f t="shared" si="2"/>
        <v>12664.32</v>
      </c>
      <c r="K57" s="128" t="s">
        <v>971</v>
      </c>
      <c r="AZI57" s="137"/>
    </row>
    <row r="58" spans="1:11 1361:1361" s="62" customFormat="1">
      <c r="A58" s="68">
        <v>3</v>
      </c>
      <c r="B58" s="109" t="s">
        <v>972</v>
      </c>
      <c r="C58" s="110">
        <v>0.8</v>
      </c>
      <c r="D58" s="198">
        <v>0.4</v>
      </c>
      <c r="E58" s="198"/>
      <c r="F58" s="198"/>
      <c r="G58" s="73">
        <v>151</v>
      </c>
      <c r="H58" s="105" t="s">
        <v>970</v>
      </c>
      <c r="I58" s="113">
        <v>174.6</v>
      </c>
      <c r="J58" s="114">
        <f t="shared" si="2"/>
        <v>26364.6</v>
      </c>
      <c r="K58" s="129" t="s">
        <v>971</v>
      </c>
      <c r="AZI58" s="131"/>
    </row>
    <row r="59" spans="1:11 1361:1361" s="62" customFormat="1">
      <c r="A59" s="68">
        <v>4</v>
      </c>
      <c r="B59" s="111" t="s">
        <v>973</v>
      </c>
      <c r="C59" s="110">
        <v>0.8</v>
      </c>
      <c r="D59" s="198">
        <v>0.4</v>
      </c>
      <c r="E59" s="198"/>
      <c r="F59" s="198"/>
      <c r="G59" s="73">
        <v>150</v>
      </c>
      <c r="H59" s="105" t="s">
        <v>970</v>
      </c>
      <c r="I59" s="113">
        <v>186.24</v>
      </c>
      <c r="J59" s="114">
        <f t="shared" si="2"/>
        <v>27936</v>
      </c>
      <c r="K59" s="129" t="s">
        <v>974</v>
      </c>
      <c r="AZI59" s="131"/>
    </row>
    <row r="60" spans="1:11 1361:1361" s="64" customFormat="1">
      <c r="A60" s="106">
        <v>5</v>
      </c>
      <c r="B60" s="112" t="s">
        <v>975</v>
      </c>
      <c r="C60" s="107">
        <v>0.8</v>
      </c>
      <c r="D60" s="199" t="s">
        <v>976</v>
      </c>
      <c r="E60" s="199"/>
      <c r="F60" s="199"/>
      <c r="G60" s="107">
        <v>10</v>
      </c>
      <c r="H60" s="108" t="s">
        <v>970</v>
      </c>
      <c r="I60" s="113">
        <v>240.07499999999999</v>
      </c>
      <c r="J60" s="119">
        <f t="shared" si="2"/>
        <v>2400.75</v>
      </c>
      <c r="K60" s="130" t="s">
        <v>977</v>
      </c>
      <c r="AZI60" s="137"/>
    </row>
    <row r="61" spans="1:11 1361:1361" s="62" customFormat="1">
      <c r="A61" s="101" t="s">
        <v>872</v>
      </c>
      <c r="B61" s="102" t="s">
        <v>978</v>
      </c>
      <c r="C61" s="102"/>
      <c r="D61" s="198"/>
      <c r="E61" s="198"/>
      <c r="F61" s="198"/>
      <c r="G61" s="102"/>
      <c r="H61" s="103"/>
      <c r="I61" s="113">
        <v>0</v>
      </c>
      <c r="J61" s="114"/>
      <c r="K61" s="126"/>
      <c r="AZI61" s="131"/>
    </row>
    <row r="62" spans="1:11 1361:1361" s="62" customFormat="1">
      <c r="A62" s="68">
        <v>6</v>
      </c>
      <c r="B62" s="111" t="s">
        <v>979</v>
      </c>
      <c r="C62" s="110">
        <v>0.6</v>
      </c>
      <c r="D62" s="198">
        <v>0.4</v>
      </c>
      <c r="E62" s="198"/>
      <c r="F62" s="198"/>
      <c r="G62" s="73">
        <v>30</v>
      </c>
      <c r="H62" s="105" t="s">
        <v>970</v>
      </c>
      <c r="I62" s="113">
        <v>206.61</v>
      </c>
      <c r="J62" s="114">
        <f t="shared" si="2"/>
        <v>6198.3</v>
      </c>
      <c r="K62" s="130" t="s">
        <v>980</v>
      </c>
      <c r="AZI62" s="131"/>
    </row>
    <row r="63" spans="1:11 1361:1361" s="62" customFormat="1">
      <c r="A63" s="68">
        <v>7</v>
      </c>
      <c r="B63" s="111" t="s">
        <v>981</v>
      </c>
      <c r="C63" s="110">
        <v>0.6</v>
      </c>
      <c r="D63" s="198">
        <v>0.4</v>
      </c>
      <c r="E63" s="198"/>
      <c r="F63" s="198"/>
      <c r="G63" s="73">
        <v>36</v>
      </c>
      <c r="H63" s="105" t="s">
        <v>970</v>
      </c>
      <c r="I63" s="113">
        <v>215.34</v>
      </c>
      <c r="J63" s="114">
        <f t="shared" si="2"/>
        <v>7752.24</v>
      </c>
      <c r="K63" s="130" t="s">
        <v>980</v>
      </c>
      <c r="AZI63" s="131"/>
    </row>
    <row r="64" spans="1:11 1361:1361" s="62" customFormat="1">
      <c r="A64" s="68">
        <v>8</v>
      </c>
      <c r="B64" s="111" t="s">
        <v>982</v>
      </c>
      <c r="C64" s="110">
        <v>0.6</v>
      </c>
      <c r="D64" s="198">
        <v>0.3</v>
      </c>
      <c r="E64" s="198"/>
      <c r="F64" s="198"/>
      <c r="G64" s="110">
        <v>24</v>
      </c>
      <c r="H64" s="105" t="s">
        <v>970</v>
      </c>
      <c r="I64" s="113">
        <v>167.32499999999999</v>
      </c>
      <c r="J64" s="114">
        <f t="shared" si="2"/>
        <v>4015.8</v>
      </c>
      <c r="K64" s="130" t="s">
        <v>983</v>
      </c>
      <c r="AZI64" s="131"/>
    </row>
    <row r="65" spans="1:11 1361:1361" s="62" customFormat="1">
      <c r="A65" s="68">
        <v>9</v>
      </c>
      <c r="B65" s="111" t="s">
        <v>984</v>
      </c>
      <c r="C65" s="110">
        <v>0.6</v>
      </c>
      <c r="D65" s="198">
        <v>0.4</v>
      </c>
      <c r="E65" s="198"/>
      <c r="F65" s="198"/>
      <c r="G65" s="110">
        <v>154</v>
      </c>
      <c r="H65" s="105" t="s">
        <v>970</v>
      </c>
      <c r="I65" s="113">
        <v>181.875</v>
      </c>
      <c r="J65" s="114">
        <f t="shared" si="2"/>
        <v>28008.75</v>
      </c>
      <c r="K65" s="130" t="s">
        <v>985</v>
      </c>
      <c r="AZI65" s="131"/>
    </row>
    <row r="66" spans="1:11 1361:1361" s="62" customFormat="1">
      <c r="A66" s="68">
        <v>10</v>
      </c>
      <c r="B66" s="111" t="s">
        <v>986</v>
      </c>
      <c r="C66" s="110">
        <v>0.5</v>
      </c>
      <c r="D66" s="198">
        <v>0.4</v>
      </c>
      <c r="E66" s="198"/>
      <c r="F66" s="198"/>
      <c r="G66" s="110">
        <v>29</v>
      </c>
      <c r="H66" s="105" t="s">
        <v>970</v>
      </c>
      <c r="I66" s="113">
        <v>203.7</v>
      </c>
      <c r="J66" s="114">
        <f t="shared" si="2"/>
        <v>5907.3</v>
      </c>
      <c r="K66" s="130" t="s">
        <v>987</v>
      </c>
      <c r="AZI66" s="131"/>
    </row>
    <row r="67" spans="1:11 1361:1361" s="62" customFormat="1">
      <c r="A67" s="68">
        <v>11</v>
      </c>
      <c r="B67" s="111" t="s">
        <v>988</v>
      </c>
      <c r="C67" s="110">
        <v>0.5</v>
      </c>
      <c r="D67" s="198">
        <v>0.4</v>
      </c>
      <c r="E67" s="198"/>
      <c r="F67" s="198"/>
      <c r="G67" s="110">
        <v>67</v>
      </c>
      <c r="H67" s="105" t="s">
        <v>970</v>
      </c>
      <c r="I67" s="113">
        <v>206.61</v>
      </c>
      <c r="J67" s="114">
        <f t="shared" si="2"/>
        <v>13842.87</v>
      </c>
      <c r="K67" s="130" t="s">
        <v>985</v>
      </c>
      <c r="AZI67" s="131"/>
    </row>
    <row r="68" spans="1:11 1361:1361" s="64" customFormat="1">
      <c r="A68" s="106">
        <v>12</v>
      </c>
      <c r="B68" s="112" t="s">
        <v>989</v>
      </c>
      <c r="C68" s="107">
        <v>0.5</v>
      </c>
      <c r="D68" s="199">
        <v>0.4</v>
      </c>
      <c r="E68" s="199"/>
      <c r="F68" s="199"/>
      <c r="G68" s="107">
        <v>147</v>
      </c>
      <c r="H68" s="108" t="s">
        <v>970</v>
      </c>
      <c r="I68" s="113">
        <v>200.79</v>
      </c>
      <c r="J68" s="119">
        <f t="shared" si="2"/>
        <v>29516.13</v>
      </c>
      <c r="K68" s="130" t="s">
        <v>985</v>
      </c>
      <c r="AZI68" s="137"/>
    </row>
    <row r="69" spans="1:11 1361:1361" s="62" customFormat="1">
      <c r="A69" s="68">
        <v>13</v>
      </c>
      <c r="B69" s="111" t="s">
        <v>990</v>
      </c>
      <c r="C69" s="110">
        <v>0.4</v>
      </c>
      <c r="D69" s="198">
        <v>0.3</v>
      </c>
      <c r="E69" s="198"/>
      <c r="F69" s="198"/>
      <c r="G69" s="110">
        <v>181</v>
      </c>
      <c r="H69" s="105" t="s">
        <v>970</v>
      </c>
      <c r="I69" s="113">
        <v>219.70500000000001</v>
      </c>
      <c r="J69" s="114">
        <f t="shared" si="2"/>
        <v>39766.605000000003</v>
      </c>
      <c r="K69" s="130" t="s">
        <v>991</v>
      </c>
      <c r="AZI69" s="131"/>
    </row>
    <row r="70" spans="1:11 1361:1361" s="62" customFormat="1">
      <c r="A70" s="68">
        <v>14</v>
      </c>
      <c r="B70" s="111" t="s">
        <v>992</v>
      </c>
      <c r="C70" s="110">
        <v>0.4</v>
      </c>
      <c r="D70" s="198">
        <v>0.3</v>
      </c>
      <c r="E70" s="198"/>
      <c r="F70" s="198"/>
      <c r="G70" s="110">
        <v>108</v>
      </c>
      <c r="H70" s="105" t="s">
        <v>970</v>
      </c>
      <c r="I70" s="113">
        <v>186.24</v>
      </c>
      <c r="J70" s="114">
        <f t="shared" ref="J70:J91" si="3">G70*I70</f>
        <v>20113.919999999998</v>
      </c>
      <c r="K70" s="130" t="s">
        <v>991</v>
      </c>
      <c r="AZI70" s="131"/>
    </row>
    <row r="71" spans="1:11 1361:1361" s="62" customFormat="1">
      <c r="A71" s="101" t="s">
        <v>993</v>
      </c>
      <c r="B71" s="102" t="s">
        <v>994</v>
      </c>
      <c r="C71" s="102"/>
      <c r="D71" s="198"/>
      <c r="E71" s="198"/>
      <c r="F71" s="198"/>
      <c r="G71" s="102"/>
      <c r="H71" s="103"/>
      <c r="I71" s="113">
        <v>0</v>
      </c>
      <c r="J71" s="114"/>
      <c r="K71" s="126"/>
      <c r="AZI71" s="131"/>
    </row>
    <row r="72" spans="1:11 1361:1361" s="62" customFormat="1">
      <c r="A72" s="68">
        <v>15</v>
      </c>
      <c r="B72" s="111" t="s">
        <v>995</v>
      </c>
      <c r="C72" s="110">
        <v>0.3</v>
      </c>
      <c r="D72" s="198">
        <v>0.3</v>
      </c>
      <c r="E72" s="198"/>
      <c r="F72" s="198"/>
      <c r="G72" s="110">
        <v>253</v>
      </c>
      <c r="H72" s="105" t="s">
        <v>970</v>
      </c>
      <c r="I72" s="113">
        <v>203.7</v>
      </c>
      <c r="J72" s="114">
        <f t="shared" si="3"/>
        <v>51536.1</v>
      </c>
      <c r="K72" s="130" t="s">
        <v>996</v>
      </c>
      <c r="AZI72" s="131"/>
    </row>
    <row r="73" spans="1:11 1361:1361" s="62" customFormat="1">
      <c r="A73" s="68">
        <v>16</v>
      </c>
      <c r="B73" s="111" t="s">
        <v>997</v>
      </c>
      <c r="C73" s="110">
        <v>0.25</v>
      </c>
      <c r="D73" s="198">
        <v>0.25</v>
      </c>
      <c r="E73" s="198"/>
      <c r="F73" s="198"/>
      <c r="G73" s="110">
        <v>472</v>
      </c>
      <c r="H73" s="105" t="s">
        <v>970</v>
      </c>
      <c r="I73" s="113">
        <v>232.8</v>
      </c>
      <c r="J73" s="114">
        <f t="shared" si="3"/>
        <v>109881.60000000001</v>
      </c>
      <c r="K73" s="130" t="s">
        <v>996</v>
      </c>
      <c r="AZI73" s="131"/>
    </row>
    <row r="74" spans="1:11 1361:1361" s="64" customFormat="1">
      <c r="A74" s="106">
        <v>17</v>
      </c>
      <c r="B74" s="112" t="s">
        <v>998</v>
      </c>
      <c r="C74" s="107">
        <v>0.25</v>
      </c>
      <c r="D74" s="199">
        <v>0.25</v>
      </c>
      <c r="E74" s="199"/>
      <c r="F74" s="199"/>
      <c r="G74" s="107">
        <v>60</v>
      </c>
      <c r="H74" s="108" t="s">
        <v>970</v>
      </c>
      <c r="I74" s="113">
        <v>240.07499999999999</v>
      </c>
      <c r="J74" s="119">
        <f t="shared" si="3"/>
        <v>14404.5</v>
      </c>
      <c r="K74" s="130" t="s">
        <v>999</v>
      </c>
      <c r="AZI74" s="137"/>
    </row>
    <row r="75" spans="1:11 1361:1361" s="62" customFormat="1">
      <c r="A75" s="208">
        <v>18</v>
      </c>
      <c r="B75" s="211" t="s">
        <v>1000</v>
      </c>
      <c r="C75" s="213" t="s">
        <v>1001</v>
      </c>
      <c r="D75" s="222" t="s">
        <v>1001</v>
      </c>
      <c r="E75" s="223"/>
      <c r="F75" s="224"/>
      <c r="G75" s="208">
        <v>169</v>
      </c>
      <c r="H75" s="216" t="s">
        <v>970</v>
      </c>
      <c r="I75" s="113">
        <v>7109.75</v>
      </c>
      <c r="J75" s="114">
        <f t="shared" si="3"/>
        <v>1201547.75</v>
      </c>
      <c r="K75" s="149" t="s">
        <v>1002</v>
      </c>
      <c r="AZI75" s="131"/>
    </row>
    <row r="76" spans="1:11 1361:1361" s="62" customFormat="1">
      <c r="A76" s="209"/>
      <c r="B76" s="212"/>
      <c r="C76" s="213"/>
      <c r="D76" s="225"/>
      <c r="E76" s="226"/>
      <c r="F76" s="227"/>
      <c r="G76" s="209"/>
      <c r="H76" s="217"/>
      <c r="I76" s="113">
        <v>0</v>
      </c>
      <c r="J76" s="114"/>
      <c r="K76" s="150" t="s">
        <v>1003</v>
      </c>
      <c r="AZI76" s="131"/>
    </row>
    <row r="77" spans="1:11 1361:1361" s="62" customFormat="1">
      <c r="A77" s="209"/>
      <c r="B77" s="212"/>
      <c r="C77" s="213"/>
      <c r="D77" s="225"/>
      <c r="E77" s="226"/>
      <c r="F77" s="227"/>
      <c r="G77" s="209"/>
      <c r="H77" s="217"/>
      <c r="I77" s="113">
        <v>0</v>
      </c>
      <c r="J77" s="114"/>
      <c r="K77" s="149" t="s">
        <v>1004</v>
      </c>
      <c r="AZI77" s="131"/>
    </row>
    <row r="78" spans="1:11 1361:1361" s="62" customFormat="1">
      <c r="A78" s="110">
        <v>19</v>
      </c>
      <c r="B78" s="111" t="s">
        <v>1005</v>
      </c>
      <c r="C78" s="110">
        <v>0.15</v>
      </c>
      <c r="D78" s="198">
        <v>0.1</v>
      </c>
      <c r="E78" s="198"/>
      <c r="F78" s="198"/>
      <c r="G78" s="110">
        <v>375</v>
      </c>
      <c r="H78" s="105" t="s">
        <v>970</v>
      </c>
      <c r="I78" s="113">
        <v>160.05000000000001</v>
      </c>
      <c r="J78" s="114">
        <f t="shared" si="3"/>
        <v>60018.75</v>
      </c>
      <c r="K78" s="130" t="s">
        <v>1006</v>
      </c>
      <c r="AZI78" s="131"/>
    </row>
    <row r="79" spans="1:11 1361:1361" s="62" customFormat="1">
      <c r="A79" s="110">
        <v>20</v>
      </c>
      <c r="B79" s="111" t="s">
        <v>1007</v>
      </c>
      <c r="C79" s="110"/>
      <c r="D79" s="198"/>
      <c r="E79" s="198"/>
      <c r="F79" s="198"/>
      <c r="G79" s="110">
        <v>1885</v>
      </c>
      <c r="H79" s="105" t="s">
        <v>970</v>
      </c>
      <c r="I79" s="113">
        <v>50</v>
      </c>
      <c r="J79" s="114">
        <f t="shared" si="3"/>
        <v>94250</v>
      </c>
      <c r="K79" s="127" t="s">
        <v>1008</v>
      </c>
      <c r="AZI79" s="131"/>
    </row>
    <row r="80" spans="1:11 1361:1361" s="62" customFormat="1">
      <c r="A80" s="101" t="s">
        <v>1009</v>
      </c>
      <c r="B80" s="102" t="s">
        <v>1010</v>
      </c>
      <c r="C80" s="102"/>
      <c r="D80" s="198"/>
      <c r="E80" s="198"/>
      <c r="F80" s="198"/>
      <c r="G80" s="102"/>
      <c r="H80" s="103"/>
      <c r="I80" s="113">
        <v>0</v>
      </c>
      <c r="J80" s="114"/>
      <c r="K80" s="126"/>
      <c r="AZI80" s="131"/>
    </row>
    <row r="81" spans="1:11 1361:1361" s="62" customFormat="1">
      <c r="A81" s="73" t="s">
        <v>1</v>
      </c>
      <c r="B81" s="84" t="s">
        <v>1011</v>
      </c>
      <c r="C81" s="73" t="s">
        <v>1012</v>
      </c>
      <c r="D81" s="198" t="s">
        <v>1013</v>
      </c>
      <c r="E81" s="198"/>
      <c r="F81" s="198"/>
      <c r="G81" s="73" t="s">
        <v>17</v>
      </c>
      <c r="H81" s="139" t="s">
        <v>845</v>
      </c>
      <c r="I81" s="113">
        <v>0</v>
      </c>
      <c r="J81" s="114"/>
      <c r="K81" s="151" t="s">
        <v>21</v>
      </c>
      <c r="AZI81" s="131"/>
    </row>
    <row r="82" spans="1:11 1361:1361" s="64" customFormat="1">
      <c r="A82" s="92">
        <v>1</v>
      </c>
      <c r="B82" s="140" t="s">
        <v>1014</v>
      </c>
      <c r="C82" s="141">
        <v>2.2000000000000002</v>
      </c>
      <c r="D82" s="199">
        <v>2</v>
      </c>
      <c r="E82" s="199"/>
      <c r="F82" s="199"/>
      <c r="G82" s="107">
        <v>7</v>
      </c>
      <c r="H82" s="142" t="s">
        <v>845</v>
      </c>
      <c r="I82" s="113">
        <v>3128.25</v>
      </c>
      <c r="J82" s="119">
        <f t="shared" si="3"/>
        <v>21897.75</v>
      </c>
      <c r="K82" s="152" t="s">
        <v>1015</v>
      </c>
      <c r="AZI82" s="137"/>
    </row>
    <row r="83" spans="1:11 1361:1361" s="62" customFormat="1">
      <c r="A83" s="73">
        <v>2</v>
      </c>
      <c r="B83" s="143" t="s">
        <v>1016</v>
      </c>
      <c r="C83" s="144">
        <v>2</v>
      </c>
      <c r="D83" s="198">
        <v>2.2000000000000002</v>
      </c>
      <c r="E83" s="198"/>
      <c r="F83" s="198"/>
      <c r="G83" s="110">
        <v>12</v>
      </c>
      <c r="H83" s="139" t="s">
        <v>845</v>
      </c>
      <c r="I83" s="113">
        <v>2693.25</v>
      </c>
      <c r="J83" s="114">
        <f t="shared" si="3"/>
        <v>32319</v>
      </c>
      <c r="K83" s="153" t="s">
        <v>1017</v>
      </c>
      <c r="AZI83" s="131"/>
    </row>
    <row r="84" spans="1:11 1361:1361" s="62" customFormat="1">
      <c r="A84" s="73">
        <v>3</v>
      </c>
      <c r="B84" s="109" t="s">
        <v>1018</v>
      </c>
      <c r="C84" s="144">
        <v>1.5</v>
      </c>
      <c r="D84" s="198">
        <v>2</v>
      </c>
      <c r="E84" s="198"/>
      <c r="F84" s="198"/>
      <c r="G84" s="110">
        <v>23</v>
      </c>
      <c r="H84" s="139" t="s">
        <v>845</v>
      </c>
      <c r="I84" s="113">
        <v>2109.75</v>
      </c>
      <c r="J84" s="114">
        <f t="shared" si="3"/>
        <v>48524.25</v>
      </c>
      <c r="K84" s="153" t="s">
        <v>1017</v>
      </c>
      <c r="AZI84" s="131"/>
    </row>
    <row r="85" spans="1:11 1361:1361" s="62" customFormat="1">
      <c r="A85" s="73">
        <v>4</v>
      </c>
      <c r="B85" s="143" t="s">
        <v>1019</v>
      </c>
      <c r="C85" s="144">
        <v>1.2</v>
      </c>
      <c r="D85" s="198">
        <v>1.5</v>
      </c>
      <c r="E85" s="198"/>
      <c r="F85" s="198"/>
      <c r="G85" s="110">
        <v>17</v>
      </c>
      <c r="H85" s="139" t="s">
        <v>845</v>
      </c>
      <c r="I85" s="113">
        <v>611.1</v>
      </c>
      <c r="J85" s="114">
        <f t="shared" si="3"/>
        <v>10388.700000000001</v>
      </c>
      <c r="K85" s="153" t="s">
        <v>1017</v>
      </c>
      <c r="AZI85" s="131"/>
    </row>
    <row r="86" spans="1:11 1361:1361" s="62" customFormat="1">
      <c r="A86" s="73">
        <v>5</v>
      </c>
      <c r="B86" s="143" t="s">
        <v>1020</v>
      </c>
      <c r="C86" s="144">
        <v>1.3</v>
      </c>
      <c r="D86" s="198">
        <v>1.8</v>
      </c>
      <c r="E86" s="198"/>
      <c r="F86" s="198"/>
      <c r="G86" s="110">
        <v>27</v>
      </c>
      <c r="H86" s="139" t="s">
        <v>845</v>
      </c>
      <c r="I86" s="113">
        <v>1280.4000000000001</v>
      </c>
      <c r="J86" s="114">
        <f t="shared" si="3"/>
        <v>34570.800000000003</v>
      </c>
      <c r="K86" s="153" t="s">
        <v>1017</v>
      </c>
      <c r="AZI86" s="131"/>
    </row>
    <row r="87" spans="1:11 1361:1361" s="62" customFormat="1">
      <c r="A87" s="73">
        <v>6</v>
      </c>
      <c r="B87" s="109" t="s">
        <v>1021</v>
      </c>
      <c r="C87" s="144">
        <v>1.2</v>
      </c>
      <c r="D87" s="198">
        <v>1.5</v>
      </c>
      <c r="E87" s="198"/>
      <c r="F87" s="198"/>
      <c r="G87" s="110">
        <v>16</v>
      </c>
      <c r="H87" s="139" t="s">
        <v>845</v>
      </c>
      <c r="I87" s="113">
        <v>902.1</v>
      </c>
      <c r="J87" s="114">
        <f t="shared" si="3"/>
        <v>14433.6</v>
      </c>
      <c r="K87" s="153" t="s">
        <v>1017</v>
      </c>
      <c r="AZI87" s="131"/>
    </row>
    <row r="88" spans="1:11 1361:1361" s="62" customFormat="1">
      <c r="A88" s="73">
        <v>7</v>
      </c>
      <c r="B88" s="109" t="s">
        <v>1022</v>
      </c>
      <c r="C88" s="73">
        <v>1</v>
      </c>
      <c r="D88" s="198">
        <v>1.2</v>
      </c>
      <c r="E88" s="198"/>
      <c r="F88" s="198"/>
      <c r="G88" s="110">
        <v>7</v>
      </c>
      <c r="H88" s="139" t="s">
        <v>845</v>
      </c>
      <c r="I88" s="113">
        <v>407.4</v>
      </c>
      <c r="J88" s="114">
        <f t="shared" si="3"/>
        <v>2851.8</v>
      </c>
      <c r="K88" s="153" t="s">
        <v>1017</v>
      </c>
      <c r="AZI88" s="67"/>
    </row>
    <row r="89" spans="1:11 1361:1361" s="62" customFormat="1">
      <c r="A89" s="73">
        <v>8</v>
      </c>
      <c r="B89" s="109" t="s">
        <v>1023</v>
      </c>
      <c r="C89" s="73">
        <v>1.8</v>
      </c>
      <c r="D89" s="198">
        <v>1.5</v>
      </c>
      <c r="E89" s="198"/>
      <c r="F89" s="198"/>
      <c r="G89" s="110">
        <v>3</v>
      </c>
      <c r="H89" s="139" t="s">
        <v>1024</v>
      </c>
      <c r="I89" s="113">
        <v>378.3</v>
      </c>
      <c r="J89" s="114">
        <f t="shared" si="3"/>
        <v>1134.9000000000001</v>
      </c>
      <c r="K89" s="129" t="s">
        <v>1025</v>
      </c>
      <c r="AZI89" s="67"/>
    </row>
    <row r="90" spans="1:11 1361:1361" s="62" customFormat="1">
      <c r="A90" s="73">
        <v>9</v>
      </c>
      <c r="B90" s="109" t="s">
        <v>1026</v>
      </c>
      <c r="C90" s="145">
        <v>1.3</v>
      </c>
      <c r="D90" s="198">
        <v>1.8</v>
      </c>
      <c r="E90" s="198"/>
      <c r="F90" s="198"/>
      <c r="G90" s="110">
        <v>11</v>
      </c>
      <c r="H90" s="139" t="s">
        <v>845</v>
      </c>
      <c r="I90" s="113">
        <v>599.54999999999995</v>
      </c>
      <c r="J90" s="114">
        <f t="shared" si="3"/>
        <v>6595.05</v>
      </c>
      <c r="K90" s="129" t="s">
        <v>1025</v>
      </c>
      <c r="AZI90" s="67"/>
    </row>
    <row r="91" spans="1:11 1361:1361" s="62" customFormat="1">
      <c r="A91" s="146" t="s">
        <v>1027</v>
      </c>
      <c r="B91" s="147" t="s">
        <v>1028</v>
      </c>
      <c r="C91" s="77"/>
      <c r="D91" s="200"/>
      <c r="E91" s="201"/>
      <c r="F91" s="202"/>
      <c r="G91" s="73">
        <v>4365</v>
      </c>
      <c r="H91" s="76" t="s">
        <v>37</v>
      </c>
      <c r="I91" s="113">
        <v>25</v>
      </c>
      <c r="J91" s="114">
        <f t="shared" si="3"/>
        <v>109125</v>
      </c>
      <c r="K91" s="115"/>
      <c r="AZI91" s="67"/>
    </row>
    <row r="92" spans="1:11 1361:1361" s="65" customFormat="1" ht="32.1" customHeight="1">
      <c r="A92" s="203" t="s">
        <v>12</v>
      </c>
      <c r="B92" s="203"/>
      <c r="C92" s="148"/>
      <c r="D92" s="204"/>
      <c r="E92" s="205"/>
      <c r="F92" s="206"/>
      <c r="G92" s="146"/>
      <c r="H92" s="146"/>
      <c r="I92" s="154"/>
      <c r="J92" s="155">
        <f>SUM(J5:J91)</f>
        <v>4372207.75</v>
      </c>
      <c r="K92" s="155"/>
      <c r="AZI92" s="156"/>
    </row>
  </sheetData>
  <autoFilter ref="A3:XEX92">
    <extLst/>
  </autoFilter>
  <mergeCells count="59">
    <mergeCell ref="D75:F77"/>
    <mergeCell ref="G75:G77"/>
    <mergeCell ref="H2:H3"/>
    <mergeCell ref="H53:H54"/>
    <mergeCell ref="H75:H77"/>
    <mergeCell ref="I2:I3"/>
    <mergeCell ref="A75:A77"/>
    <mergeCell ref="B2:B3"/>
    <mergeCell ref="B53:B54"/>
    <mergeCell ref="B75:B77"/>
    <mergeCell ref="C75:C77"/>
    <mergeCell ref="D88:F88"/>
    <mergeCell ref="D89:F89"/>
    <mergeCell ref="D90:F90"/>
    <mergeCell ref="D91:F91"/>
    <mergeCell ref="A92:B92"/>
    <mergeCell ref="D92:F92"/>
    <mergeCell ref="D83:F83"/>
    <mergeCell ref="D84:F84"/>
    <mergeCell ref="D85:F85"/>
    <mergeCell ref="D86:F86"/>
    <mergeCell ref="D87:F87"/>
    <mergeCell ref="D78:F78"/>
    <mergeCell ref="D79:F79"/>
    <mergeCell ref="D80:F80"/>
    <mergeCell ref="D81:F81"/>
    <mergeCell ref="D82:F82"/>
    <mergeCell ref="D70:F70"/>
    <mergeCell ref="D71:F71"/>
    <mergeCell ref="D72:F72"/>
    <mergeCell ref="D73:F73"/>
    <mergeCell ref="D74:F74"/>
    <mergeCell ref="D65:F65"/>
    <mergeCell ref="D66:F66"/>
    <mergeCell ref="D67:F67"/>
    <mergeCell ref="D68:F68"/>
    <mergeCell ref="D69:F69"/>
    <mergeCell ref="D60:F60"/>
    <mergeCell ref="D61:F61"/>
    <mergeCell ref="D62:F62"/>
    <mergeCell ref="D63:F63"/>
    <mergeCell ref="D64:F64"/>
    <mergeCell ref="D55:F55"/>
    <mergeCell ref="D56:F56"/>
    <mergeCell ref="D57:F57"/>
    <mergeCell ref="D58:F58"/>
    <mergeCell ref="D59:F59"/>
    <mergeCell ref="A1:K1"/>
    <mergeCell ref="C2:E2"/>
    <mergeCell ref="B4:K4"/>
    <mergeCell ref="C53:D53"/>
    <mergeCell ref="D54:F54"/>
    <mergeCell ref="A2:A3"/>
    <mergeCell ref="A53:A54"/>
    <mergeCell ref="G2:G3"/>
    <mergeCell ref="G53:G54"/>
    <mergeCell ref="J2:J3"/>
    <mergeCell ref="K2:K3"/>
    <mergeCell ref="K53:K54"/>
  </mergeCells>
  <phoneticPr fontId="34" type="noConversion"/>
  <pageMargins left="0.75138888888888899" right="0.75138888888888899" top="1" bottom="1" header="0.5" footer="0.5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workbookViewId="0">
      <selection activeCell="I6" sqref="I6"/>
    </sheetView>
  </sheetViews>
  <sheetFormatPr defaultColWidth="9.140625" defaultRowHeight="12.75"/>
  <cols>
    <col min="1" max="1" width="4.85546875" customWidth="1"/>
    <col min="2" max="2" width="13.140625" customWidth="1"/>
    <col min="3" max="3" width="31.140625" customWidth="1"/>
    <col min="4" max="4" width="5.5703125" customWidth="1"/>
    <col min="5" max="6" width="9.7109375" customWidth="1"/>
    <col min="7" max="7" width="13.7109375" customWidth="1"/>
    <col min="8" max="8" width="12.85546875" style="2" customWidth="1"/>
    <col min="10" max="10" width="12" customWidth="1"/>
  </cols>
  <sheetData>
    <row r="1" spans="1:10" ht="39" customHeight="1">
      <c r="A1" s="228" t="s">
        <v>1029</v>
      </c>
      <c r="B1" s="228"/>
      <c r="C1" s="228"/>
      <c r="D1" s="228"/>
      <c r="E1" s="228"/>
      <c r="F1" s="228"/>
      <c r="G1" s="228"/>
      <c r="H1" s="229"/>
      <c r="I1" s="228"/>
      <c r="J1" s="228"/>
    </row>
    <row r="2" spans="1:10" ht="14.25" customHeight="1">
      <c r="A2" s="239" t="s">
        <v>1</v>
      </c>
      <c r="B2" s="230" t="s">
        <v>14</v>
      </c>
      <c r="C2" s="230" t="s">
        <v>15</v>
      </c>
      <c r="D2" s="230" t="s">
        <v>16</v>
      </c>
      <c r="E2" s="230" t="s">
        <v>17</v>
      </c>
      <c r="F2" s="230" t="s">
        <v>18</v>
      </c>
      <c r="G2" s="231"/>
      <c r="H2" s="232"/>
      <c r="I2" s="231"/>
      <c r="J2" s="233"/>
    </row>
    <row r="3" spans="1:10" ht="15.6" customHeight="1">
      <c r="A3" s="240"/>
      <c r="B3" s="241"/>
      <c r="C3" s="241"/>
      <c r="D3" s="241"/>
      <c r="E3" s="241"/>
      <c r="F3" s="234" t="s">
        <v>19</v>
      </c>
      <c r="G3" s="234"/>
      <c r="H3" s="242" t="s">
        <v>20</v>
      </c>
      <c r="I3" s="243" t="s">
        <v>21</v>
      </c>
      <c r="J3" s="244" t="s">
        <v>22</v>
      </c>
    </row>
    <row r="4" spans="1:10" ht="14.1" customHeight="1">
      <c r="A4" s="240"/>
      <c r="B4" s="241"/>
      <c r="C4" s="241"/>
      <c r="D4" s="241"/>
      <c r="E4" s="241"/>
      <c r="F4" s="55"/>
      <c r="G4" s="55" t="s">
        <v>23</v>
      </c>
      <c r="H4" s="242"/>
      <c r="I4" s="243"/>
      <c r="J4" s="245"/>
    </row>
    <row r="5" spans="1:10" ht="22.7" customHeight="1">
      <c r="A5" s="56"/>
      <c r="B5" s="235" t="s">
        <v>1030</v>
      </c>
      <c r="C5" s="235"/>
      <c r="D5" s="11"/>
      <c r="E5" s="11"/>
      <c r="F5" s="11"/>
      <c r="G5" s="11"/>
      <c r="H5" s="57"/>
      <c r="I5" s="23"/>
      <c r="J5" s="24"/>
    </row>
    <row r="6" spans="1:10" ht="63.75" customHeight="1">
      <c r="A6" s="56" t="s">
        <v>25</v>
      </c>
      <c r="B6" s="10" t="s">
        <v>26</v>
      </c>
      <c r="C6" s="58" t="s">
        <v>1031</v>
      </c>
      <c r="D6" s="11" t="s">
        <v>28</v>
      </c>
      <c r="E6" s="11" t="s">
        <v>1032</v>
      </c>
      <c r="F6" s="12">
        <v>20.981999999999999</v>
      </c>
      <c r="G6" s="12">
        <v>0</v>
      </c>
      <c r="H6" s="57">
        <f>F6*E6</f>
        <v>1825.434</v>
      </c>
      <c r="I6" s="23"/>
      <c r="J6" s="24"/>
    </row>
    <row r="7" spans="1:10" ht="75.2" customHeight="1">
      <c r="A7" s="56" t="s">
        <v>30</v>
      </c>
      <c r="B7" s="10" t="s">
        <v>31</v>
      </c>
      <c r="C7" s="10" t="s">
        <v>32</v>
      </c>
      <c r="D7" s="11" t="s">
        <v>28</v>
      </c>
      <c r="E7" s="11" t="s">
        <v>1033</v>
      </c>
      <c r="F7" s="12">
        <v>20.617999999999999</v>
      </c>
      <c r="G7" s="12">
        <v>0</v>
      </c>
      <c r="H7" s="57">
        <f t="shared" ref="H7:H25" si="0">F7*E7</f>
        <v>1712.1187199999999</v>
      </c>
      <c r="I7" s="23"/>
      <c r="J7" s="24"/>
    </row>
    <row r="8" spans="1:10" ht="87.2" customHeight="1">
      <c r="A8" s="56" t="s">
        <v>34</v>
      </c>
      <c r="B8" s="10" t="s">
        <v>1034</v>
      </c>
      <c r="C8" s="10" t="s">
        <v>1035</v>
      </c>
      <c r="D8" s="11" t="s">
        <v>186</v>
      </c>
      <c r="E8" s="11" t="s">
        <v>1036</v>
      </c>
      <c r="F8" s="12">
        <v>97.850999999999999</v>
      </c>
      <c r="G8" s="12">
        <v>87.23</v>
      </c>
      <c r="H8" s="57">
        <f t="shared" si="0"/>
        <v>9683.3349600000001</v>
      </c>
      <c r="I8" s="23"/>
      <c r="J8" s="24"/>
    </row>
    <row r="9" spans="1:10" ht="49.5" customHeight="1">
      <c r="A9" s="56" t="s">
        <v>39</v>
      </c>
      <c r="B9" s="10" t="s">
        <v>1037</v>
      </c>
      <c r="C9" s="10" t="s">
        <v>1038</v>
      </c>
      <c r="D9" s="11" t="s">
        <v>783</v>
      </c>
      <c r="E9" s="11" t="s">
        <v>25</v>
      </c>
      <c r="F9" s="12">
        <v>48170.148000000001</v>
      </c>
      <c r="G9" s="12">
        <v>44070</v>
      </c>
      <c r="H9" s="57">
        <f t="shared" si="0"/>
        <v>48170.148000000001</v>
      </c>
      <c r="I9" s="23"/>
      <c r="J9" s="24"/>
    </row>
    <row r="10" spans="1:10" ht="50.25" customHeight="1">
      <c r="A10" s="56" t="s">
        <v>43</v>
      </c>
      <c r="B10" s="10" t="s">
        <v>1039</v>
      </c>
      <c r="C10" s="10" t="s">
        <v>1040</v>
      </c>
      <c r="D10" s="11" t="s">
        <v>783</v>
      </c>
      <c r="E10" s="11" t="s">
        <v>51</v>
      </c>
      <c r="F10" s="12">
        <v>2052.1410000000001</v>
      </c>
      <c r="G10" s="12">
        <v>1014</v>
      </c>
      <c r="H10" s="57">
        <f t="shared" si="0"/>
        <v>14364.986999999999</v>
      </c>
      <c r="I10" s="23"/>
      <c r="J10" s="24"/>
    </row>
    <row r="11" spans="1:10" ht="22.7" customHeight="1">
      <c r="A11" s="56"/>
      <c r="B11" s="235" t="s">
        <v>1041</v>
      </c>
      <c r="C11" s="235"/>
      <c r="D11" s="11"/>
      <c r="E11" s="11"/>
      <c r="F11" s="12">
        <v>0</v>
      </c>
      <c r="G11" s="12">
        <v>0</v>
      </c>
      <c r="H11" s="57"/>
      <c r="I11" s="23"/>
      <c r="J11" s="24"/>
    </row>
    <row r="12" spans="1:10" ht="60.75" customHeight="1">
      <c r="A12" s="56" t="s">
        <v>47</v>
      </c>
      <c r="B12" s="10" t="s">
        <v>26</v>
      </c>
      <c r="C12" s="10" t="s">
        <v>156</v>
      </c>
      <c r="D12" s="11" t="s">
        <v>28</v>
      </c>
      <c r="E12" s="11" t="s">
        <v>1042</v>
      </c>
      <c r="F12" s="12">
        <v>20.981999999999999</v>
      </c>
      <c r="G12" s="12">
        <v>0</v>
      </c>
      <c r="H12" s="57">
        <f t="shared" si="0"/>
        <v>3016.1624999999999</v>
      </c>
      <c r="I12" s="23"/>
      <c r="J12" s="24"/>
    </row>
    <row r="13" spans="1:10" ht="75.2" customHeight="1">
      <c r="A13" s="56" t="s">
        <v>51</v>
      </c>
      <c r="B13" s="10" t="s">
        <v>31</v>
      </c>
      <c r="C13" s="10" t="s">
        <v>32</v>
      </c>
      <c r="D13" s="11" t="s">
        <v>28</v>
      </c>
      <c r="E13" s="11" t="s">
        <v>1043</v>
      </c>
      <c r="F13" s="12">
        <v>20.617999999999999</v>
      </c>
      <c r="G13" s="12">
        <v>0</v>
      </c>
      <c r="H13" s="57">
        <f t="shared" si="0"/>
        <v>2750.0288399999999</v>
      </c>
      <c r="I13" s="23"/>
      <c r="J13" s="24"/>
    </row>
    <row r="14" spans="1:10" ht="88.5" customHeight="1">
      <c r="A14" s="56" t="s">
        <v>55</v>
      </c>
      <c r="B14" s="10" t="s">
        <v>1044</v>
      </c>
      <c r="C14" s="10" t="s">
        <v>1045</v>
      </c>
      <c r="D14" s="11" t="s">
        <v>186</v>
      </c>
      <c r="E14" s="11" t="s">
        <v>1046</v>
      </c>
      <c r="F14" s="12">
        <v>125.21599999999999</v>
      </c>
      <c r="G14" s="12">
        <v>110.175</v>
      </c>
      <c r="H14" s="57">
        <f t="shared" si="0"/>
        <v>16755.152959999999</v>
      </c>
      <c r="I14" s="23"/>
      <c r="J14" s="24"/>
    </row>
    <row r="15" spans="1:10" ht="87.2" customHeight="1">
      <c r="A15" s="56" t="s">
        <v>59</v>
      </c>
      <c r="B15" s="10" t="s">
        <v>1044</v>
      </c>
      <c r="C15" s="10" t="s">
        <v>1035</v>
      </c>
      <c r="D15" s="11" t="s">
        <v>186</v>
      </c>
      <c r="E15" s="11" t="s">
        <v>1047</v>
      </c>
      <c r="F15" s="12">
        <v>97.850999999999999</v>
      </c>
      <c r="G15" s="12">
        <v>87.23</v>
      </c>
      <c r="H15" s="57">
        <f t="shared" si="0"/>
        <v>2852.3566500000002</v>
      </c>
      <c r="I15" s="23"/>
      <c r="J15" s="24"/>
    </row>
    <row r="16" spans="1:10" ht="49.5" customHeight="1">
      <c r="A16" s="56" t="s">
        <v>63</v>
      </c>
      <c r="B16" s="10" t="s">
        <v>1039</v>
      </c>
      <c r="C16" s="10" t="s">
        <v>1048</v>
      </c>
      <c r="D16" s="11" t="s">
        <v>783</v>
      </c>
      <c r="E16" s="11" t="s">
        <v>55</v>
      </c>
      <c r="F16" s="12">
        <v>1883.778</v>
      </c>
      <c r="G16" s="12">
        <v>871</v>
      </c>
      <c r="H16" s="57">
        <f t="shared" si="0"/>
        <v>15070.224</v>
      </c>
      <c r="I16" s="23"/>
      <c r="J16" s="24"/>
    </row>
    <row r="17" spans="1:10" ht="43.5" customHeight="1">
      <c r="A17" s="56" t="s">
        <v>67</v>
      </c>
      <c r="B17" s="10" t="s">
        <v>1049</v>
      </c>
      <c r="C17" s="10" t="s">
        <v>1050</v>
      </c>
      <c r="D17" s="11" t="s">
        <v>783</v>
      </c>
      <c r="E17" s="11" t="s">
        <v>55</v>
      </c>
      <c r="F17" s="12">
        <v>1637.2070000000001</v>
      </c>
      <c r="G17" s="12">
        <v>741</v>
      </c>
      <c r="H17" s="57">
        <f t="shared" si="0"/>
        <v>13097.656000000001</v>
      </c>
      <c r="I17" s="23"/>
      <c r="J17" s="24"/>
    </row>
    <row r="18" spans="1:10" ht="22.7" customHeight="1">
      <c r="A18" s="56"/>
      <c r="B18" s="235" t="s">
        <v>1051</v>
      </c>
      <c r="C18" s="235"/>
      <c r="D18" s="11"/>
      <c r="E18" s="11"/>
      <c r="F18" s="12">
        <v>0</v>
      </c>
      <c r="G18" s="12">
        <v>0</v>
      </c>
      <c r="H18" s="57"/>
      <c r="I18" s="23"/>
      <c r="J18" s="24"/>
    </row>
    <row r="19" spans="1:10" ht="62.25" customHeight="1">
      <c r="A19" s="56" t="s">
        <v>71</v>
      </c>
      <c r="B19" s="10" t="s">
        <v>26</v>
      </c>
      <c r="C19" s="10" t="s">
        <v>156</v>
      </c>
      <c r="D19" s="11" t="s">
        <v>28</v>
      </c>
      <c r="E19" s="11" t="s">
        <v>1052</v>
      </c>
      <c r="F19" s="12">
        <v>20.981999999999999</v>
      </c>
      <c r="G19" s="12">
        <v>0</v>
      </c>
      <c r="H19" s="57">
        <f t="shared" si="0"/>
        <v>887.53859999999997</v>
      </c>
      <c r="I19" s="23"/>
      <c r="J19" s="24"/>
    </row>
    <row r="20" spans="1:10" ht="75.2" customHeight="1">
      <c r="A20" s="56" t="s">
        <v>76</v>
      </c>
      <c r="B20" s="10" t="s">
        <v>31</v>
      </c>
      <c r="C20" s="10" t="s">
        <v>32</v>
      </c>
      <c r="D20" s="11" t="s">
        <v>28</v>
      </c>
      <c r="E20" s="11" t="s">
        <v>1052</v>
      </c>
      <c r="F20" s="12">
        <v>20.617999999999999</v>
      </c>
      <c r="G20" s="12">
        <v>0</v>
      </c>
      <c r="H20" s="57">
        <f t="shared" si="0"/>
        <v>872.14139999999998</v>
      </c>
      <c r="I20" s="23"/>
      <c r="J20" s="24"/>
    </row>
    <row r="21" spans="1:10" ht="87.2" customHeight="1">
      <c r="A21" s="56" t="s">
        <v>79</v>
      </c>
      <c r="B21" s="10" t="s">
        <v>1053</v>
      </c>
      <c r="C21" s="10" t="s">
        <v>1054</v>
      </c>
      <c r="D21" s="11" t="s">
        <v>186</v>
      </c>
      <c r="E21" s="11" t="s">
        <v>1055</v>
      </c>
      <c r="F21" s="12">
        <v>104.52</v>
      </c>
      <c r="G21" s="12">
        <v>176.28</v>
      </c>
      <c r="H21" s="57">
        <f t="shared" si="0"/>
        <v>6316.1436000000003</v>
      </c>
      <c r="I21" s="23"/>
      <c r="J21" s="24"/>
    </row>
    <row r="22" spans="1:10" ht="59.25" customHeight="1">
      <c r="A22" s="56" t="s">
        <v>83</v>
      </c>
      <c r="B22" s="10" t="s">
        <v>1039</v>
      </c>
      <c r="C22" s="10" t="s">
        <v>1056</v>
      </c>
      <c r="D22" s="11" t="s">
        <v>783</v>
      </c>
      <c r="E22" s="11" t="s">
        <v>30</v>
      </c>
      <c r="F22" s="12">
        <v>11828.453</v>
      </c>
      <c r="G22" s="12">
        <v>10660</v>
      </c>
      <c r="H22" s="57">
        <f t="shared" si="0"/>
        <v>23656.905999999999</v>
      </c>
      <c r="I22" s="23"/>
      <c r="J22" s="24"/>
    </row>
    <row r="23" spans="1:10" ht="60" customHeight="1">
      <c r="A23" s="56" t="s">
        <v>86</v>
      </c>
      <c r="B23" s="10" t="s">
        <v>1039</v>
      </c>
      <c r="C23" s="10" t="s">
        <v>1057</v>
      </c>
      <c r="D23" s="11" t="s">
        <v>783</v>
      </c>
      <c r="E23" s="11" t="s">
        <v>30</v>
      </c>
      <c r="F23" s="12">
        <v>6527.4040000000005</v>
      </c>
      <c r="G23" s="12">
        <v>4290</v>
      </c>
      <c r="H23" s="57">
        <f t="shared" si="0"/>
        <v>13054.808000000001</v>
      </c>
      <c r="I23" s="23"/>
      <c r="J23" s="24"/>
    </row>
    <row r="24" spans="1:10" ht="60" customHeight="1">
      <c r="A24" s="56" t="s">
        <v>89</v>
      </c>
      <c r="B24" s="10" t="s">
        <v>1058</v>
      </c>
      <c r="C24" s="10" t="s">
        <v>1059</v>
      </c>
      <c r="D24" s="11" t="s">
        <v>670</v>
      </c>
      <c r="E24" s="11" t="s">
        <v>30</v>
      </c>
      <c r="F24" s="12">
        <v>2641.1579999999999</v>
      </c>
      <c r="G24" s="12">
        <v>1113.502</v>
      </c>
      <c r="H24" s="57">
        <f t="shared" si="0"/>
        <v>5282.3159999999998</v>
      </c>
      <c r="I24" s="23"/>
      <c r="J24" s="24"/>
    </row>
    <row r="25" spans="1:10" ht="51" customHeight="1">
      <c r="A25" s="56" t="s">
        <v>92</v>
      </c>
      <c r="B25" s="15" t="s">
        <v>1060</v>
      </c>
      <c r="C25" s="15" t="s">
        <v>1061</v>
      </c>
      <c r="D25" s="16" t="s">
        <v>152</v>
      </c>
      <c r="E25" s="16" t="s">
        <v>30</v>
      </c>
      <c r="F25" s="12">
        <v>1089.6469999999999</v>
      </c>
      <c r="G25" s="12">
        <v>183.625</v>
      </c>
      <c r="H25" s="59">
        <f t="shared" si="0"/>
        <v>2179.2939999999999</v>
      </c>
      <c r="I25" s="25"/>
      <c r="J25" s="26"/>
    </row>
    <row r="26" spans="1:10" s="1" customFormat="1" ht="23.25" customHeight="1">
      <c r="A26" s="236" t="s">
        <v>12</v>
      </c>
      <c r="B26" s="237"/>
      <c r="C26" s="238"/>
      <c r="D26" s="60"/>
      <c r="E26" s="60"/>
      <c r="F26" s="60"/>
      <c r="G26" s="60"/>
      <c r="H26" s="61">
        <f>SUM(H6:H25)</f>
        <v>181546.75122999999</v>
      </c>
      <c r="I26" s="60"/>
      <c r="J26" s="60"/>
    </row>
  </sheetData>
  <mergeCells count="15">
    <mergeCell ref="B18:C18"/>
    <mergeCell ref="A26:C26"/>
    <mergeCell ref="A2:A4"/>
    <mergeCell ref="B2:B4"/>
    <mergeCell ref="C2:C4"/>
    <mergeCell ref="A1:J1"/>
    <mergeCell ref="F2:J2"/>
    <mergeCell ref="F3:G3"/>
    <mergeCell ref="B5:C5"/>
    <mergeCell ref="B11:C11"/>
    <mergeCell ref="D2:D4"/>
    <mergeCell ref="E2:E4"/>
    <mergeCell ref="H3:H4"/>
    <mergeCell ref="I3:I4"/>
    <mergeCell ref="J3:J4"/>
  </mergeCells>
  <phoneticPr fontId="34" type="noConversion"/>
  <pageMargins left="0.78680555555555598" right="0.196527777777778" top="0.78680555555555598" bottom="0.39305555555555599" header="0" footer="0"/>
  <pageSetup paperSize="9" scale="7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"/>
  <sheetViews>
    <sheetView topLeftCell="A58" workbookViewId="0">
      <selection activeCell="J62" sqref="J62"/>
    </sheetView>
  </sheetViews>
  <sheetFormatPr defaultColWidth="9.140625" defaultRowHeight="12.75"/>
  <cols>
    <col min="1" max="1" width="4.85546875" style="28" customWidth="1"/>
    <col min="2" max="2" width="12.5703125" style="28" customWidth="1"/>
    <col min="3" max="3" width="31.140625" style="28" customWidth="1"/>
    <col min="4" max="4" width="5.5703125" style="28" customWidth="1"/>
    <col min="5" max="6" width="9.7109375" style="28" customWidth="1"/>
    <col min="7" max="7" width="13.7109375" style="29" customWidth="1"/>
    <col min="8" max="8" width="15.42578125" style="28" customWidth="1"/>
    <col min="9" max="9" width="8.5703125" style="28" customWidth="1"/>
    <col min="10" max="10" width="12.140625" style="28" customWidth="1"/>
    <col min="11" max="16384" width="9.140625" style="28"/>
  </cols>
  <sheetData>
    <row r="1" spans="1:10" ht="29.25" customHeight="1">
      <c r="A1" s="184" t="s">
        <v>1062</v>
      </c>
      <c r="B1" s="184"/>
      <c r="C1" s="184"/>
      <c r="D1" s="184"/>
      <c r="E1" s="184"/>
      <c r="F1" s="184"/>
      <c r="G1" s="186"/>
      <c r="H1" s="184"/>
      <c r="I1" s="184"/>
      <c r="J1" s="184"/>
    </row>
    <row r="2" spans="1:10" ht="14.25" customHeight="1">
      <c r="A2" s="258" t="s">
        <v>1</v>
      </c>
      <c r="B2" s="246" t="s">
        <v>14</v>
      </c>
      <c r="C2" s="246" t="s">
        <v>15</v>
      </c>
      <c r="D2" s="246" t="s">
        <v>16</v>
      </c>
      <c r="E2" s="246" t="s">
        <v>17</v>
      </c>
      <c r="F2" s="246" t="s">
        <v>18</v>
      </c>
      <c r="G2" s="247"/>
      <c r="H2" s="248"/>
      <c r="I2" s="248"/>
      <c r="J2" s="249"/>
    </row>
    <row r="3" spans="1:10" ht="15.6" customHeight="1">
      <c r="A3" s="258"/>
      <c r="B3" s="246"/>
      <c r="C3" s="246"/>
      <c r="D3" s="246"/>
      <c r="E3" s="246"/>
      <c r="F3" s="250" t="s">
        <v>19</v>
      </c>
      <c r="G3" s="251"/>
      <c r="H3" s="260" t="s">
        <v>20</v>
      </c>
      <c r="I3" s="262" t="s">
        <v>21</v>
      </c>
      <c r="J3" s="264" t="s">
        <v>22</v>
      </c>
    </row>
    <row r="4" spans="1:10" ht="18.95" customHeight="1">
      <c r="A4" s="258"/>
      <c r="B4" s="259"/>
      <c r="C4" s="259"/>
      <c r="D4" s="259"/>
      <c r="E4" s="259"/>
      <c r="F4" s="30"/>
      <c r="G4" s="31" t="s">
        <v>23</v>
      </c>
      <c r="H4" s="261"/>
      <c r="I4" s="263"/>
      <c r="J4" s="265"/>
    </row>
    <row r="5" spans="1:10" ht="22.7" customHeight="1">
      <c r="A5" s="32"/>
      <c r="B5" s="252" t="s">
        <v>1063</v>
      </c>
      <c r="C5" s="252"/>
      <c r="D5" s="33"/>
      <c r="E5" s="33"/>
      <c r="F5" s="33"/>
      <c r="G5" s="34"/>
      <c r="H5" s="35"/>
      <c r="I5" s="49"/>
      <c r="J5" s="50"/>
    </row>
    <row r="6" spans="1:10" ht="59.25" customHeight="1">
      <c r="A6" s="36" t="s">
        <v>25</v>
      </c>
      <c r="B6" s="37" t="s">
        <v>26</v>
      </c>
      <c r="C6" s="38" t="s">
        <v>1064</v>
      </c>
      <c r="D6" s="39" t="s">
        <v>28</v>
      </c>
      <c r="E6" s="39" t="s">
        <v>1065</v>
      </c>
      <c r="F6" s="40">
        <v>24.21</v>
      </c>
      <c r="G6" s="40">
        <v>0</v>
      </c>
      <c r="H6" s="41">
        <f>E6*F6</f>
        <v>3655.71</v>
      </c>
      <c r="I6" s="51"/>
      <c r="J6" s="52"/>
    </row>
    <row r="7" spans="1:10" ht="87.2" customHeight="1">
      <c r="A7" s="36" t="s">
        <v>30</v>
      </c>
      <c r="B7" s="37" t="s">
        <v>31</v>
      </c>
      <c r="C7" s="37" t="s">
        <v>1066</v>
      </c>
      <c r="D7" s="39" t="s">
        <v>28</v>
      </c>
      <c r="E7" s="39" t="s">
        <v>1065</v>
      </c>
      <c r="F7" s="40">
        <v>23.79</v>
      </c>
      <c r="G7" s="40">
        <v>0</v>
      </c>
      <c r="H7" s="41">
        <f t="shared" ref="H7:H38" si="0">E7*F7</f>
        <v>3592.29</v>
      </c>
      <c r="I7" s="51"/>
      <c r="J7" s="52"/>
    </row>
    <row r="8" spans="1:10" ht="87.2" customHeight="1">
      <c r="A8" s="36" t="s">
        <v>34</v>
      </c>
      <c r="B8" s="37" t="s">
        <v>1067</v>
      </c>
      <c r="C8" s="37" t="s">
        <v>1068</v>
      </c>
      <c r="D8" s="39" t="s">
        <v>186</v>
      </c>
      <c r="E8" s="39" t="s">
        <v>1069</v>
      </c>
      <c r="F8" s="40">
        <v>50.085000000000001</v>
      </c>
      <c r="G8" s="40">
        <v>22.467449999999999</v>
      </c>
      <c r="H8" s="41">
        <f t="shared" si="0"/>
        <v>5738.2384499999998</v>
      </c>
      <c r="I8" s="51"/>
      <c r="J8" s="52"/>
    </row>
    <row r="9" spans="1:10" ht="87.2" customHeight="1">
      <c r="A9" s="36" t="s">
        <v>39</v>
      </c>
      <c r="B9" s="37" t="s">
        <v>1067</v>
      </c>
      <c r="C9" s="37" t="s">
        <v>1070</v>
      </c>
      <c r="D9" s="39" t="s">
        <v>186</v>
      </c>
      <c r="E9" s="39" t="s">
        <v>1071</v>
      </c>
      <c r="F9" s="40">
        <v>37.770000000000003</v>
      </c>
      <c r="G9" s="40">
        <v>14.074350000000001</v>
      </c>
      <c r="H9" s="41">
        <f t="shared" si="0"/>
        <v>694.59029999999996</v>
      </c>
      <c r="I9" s="51"/>
      <c r="J9" s="52"/>
    </row>
    <row r="10" spans="1:10" ht="87.2" customHeight="1">
      <c r="A10" s="36" t="s">
        <v>43</v>
      </c>
      <c r="B10" s="37" t="s">
        <v>1067</v>
      </c>
      <c r="C10" s="37" t="s">
        <v>1072</v>
      </c>
      <c r="D10" s="39" t="s">
        <v>186</v>
      </c>
      <c r="E10" s="39" t="s">
        <v>1073</v>
      </c>
      <c r="F10" s="40">
        <v>30.195</v>
      </c>
      <c r="G10" s="40">
        <v>9.3778500000000005</v>
      </c>
      <c r="H10" s="41">
        <f t="shared" si="0"/>
        <v>3364.6288500000001</v>
      </c>
      <c r="I10" s="51"/>
      <c r="J10" s="52"/>
    </row>
    <row r="11" spans="1:10" ht="86.25" customHeight="1">
      <c r="A11" s="36" t="s">
        <v>47</v>
      </c>
      <c r="B11" s="37" t="s">
        <v>1067</v>
      </c>
      <c r="C11" s="37" t="s">
        <v>1074</v>
      </c>
      <c r="D11" s="39" t="s">
        <v>186</v>
      </c>
      <c r="E11" s="39" t="s">
        <v>1075</v>
      </c>
      <c r="F11" s="40">
        <v>24.614999999999998</v>
      </c>
      <c r="G11" s="40">
        <v>6.4236000000000004</v>
      </c>
      <c r="H11" s="41">
        <f t="shared" si="0"/>
        <v>534.39165000000003</v>
      </c>
      <c r="I11" s="51"/>
      <c r="J11" s="52"/>
    </row>
    <row r="12" spans="1:10" ht="87.2" customHeight="1">
      <c r="A12" s="36" t="s">
        <v>51</v>
      </c>
      <c r="B12" s="37" t="s">
        <v>1067</v>
      </c>
      <c r="C12" s="37" t="s">
        <v>1076</v>
      </c>
      <c r="D12" s="39" t="s">
        <v>186</v>
      </c>
      <c r="E12" s="39" t="s">
        <v>1077</v>
      </c>
      <c r="F12" s="40">
        <v>23.55</v>
      </c>
      <c r="G12" s="40">
        <v>6.4236000000000004</v>
      </c>
      <c r="H12" s="41">
        <f t="shared" si="0"/>
        <v>3925.0785000000001</v>
      </c>
      <c r="I12" s="51"/>
      <c r="J12" s="52"/>
    </row>
    <row r="13" spans="1:10" ht="87.2" customHeight="1">
      <c r="A13" s="36" t="s">
        <v>55</v>
      </c>
      <c r="B13" s="37" t="s">
        <v>1078</v>
      </c>
      <c r="C13" s="37" t="s">
        <v>1079</v>
      </c>
      <c r="D13" s="39" t="s">
        <v>783</v>
      </c>
      <c r="E13" s="39" t="s">
        <v>25</v>
      </c>
      <c r="F13" s="40">
        <v>12809.37</v>
      </c>
      <c r="G13" s="40">
        <v>0</v>
      </c>
      <c r="H13" s="41">
        <f t="shared" si="0"/>
        <v>12809.37</v>
      </c>
      <c r="I13" s="51"/>
      <c r="J13" s="52"/>
    </row>
    <row r="14" spans="1:10" ht="66.2" customHeight="1">
      <c r="A14" s="36" t="s">
        <v>59</v>
      </c>
      <c r="B14" s="37" t="s">
        <v>1080</v>
      </c>
      <c r="C14" s="37" t="s">
        <v>1081</v>
      </c>
      <c r="D14" s="39" t="s">
        <v>152</v>
      </c>
      <c r="E14" s="39" t="s">
        <v>25</v>
      </c>
      <c r="F14" s="40">
        <v>519.17999999999995</v>
      </c>
      <c r="G14" s="40">
        <v>363.6</v>
      </c>
      <c r="H14" s="41">
        <f t="shared" si="0"/>
        <v>519.17999999999995</v>
      </c>
      <c r="I14" s="51"/>
      <c r="J14" s="52"/>
    </row>
    <row r="15" spans="1:10" ht="66.2" customHeight="1">
      <c r="A15" s="36" t="s">
        <v>63</v>
      </c>
      <c r="B15" s="37" t="s">
        <v>1082</v>
      </c>
      <c r="C15" s="37" t="s">
        <v>1083</v>
      </c>
      <c r="D15" s="39" t="s">
        <v>152</v>
      </c>
      <c r="E15" s="39" t="s">
        <v>30</v>
      </c>
      <c r="F15" s="40">
        <v>434.86500000000001</v>
      </c>
      <c r="G15" s="40">
        <v>295.42500000000001</v>
      </c>
      <c r="H15" s="41">
        <f t="shared" si="0"/>
        <v>869.73</v>
      </c>
      <c r="I15" s="51"/>
      <c r="J15" s="52"/>
    </row>
    <row r="16" spans="1:10" ht="42.2" customHeight="1">
      <c r="A16" s="36" t="s">
        <v>67</v>
      </c>
      <c r="B16" s="37" t="s">
        <v>1084</v>
      </c>
      <c r="C16" s="37" t="s">
        <v>1085</v>
      </c>
      <c r="D16" s="39" t="s">
        <v>152</v>
      </c>
      <c r="E16" s="39" t="s">
        <v>76</v>
      </c>
      <c r="F16" s="40">
        <v>95.01</v>
      </c>
      <c r="G16" s="40">
        <v>58.524450000000002</v>
      </c>
      <c r="H16" s="41">
        <f t="shared" si="0"/>
        <v>1235.1300000000001</v>
      </c>
      <c r="I16" s="51"/>
      <c r="J16" s="52"/>
    </row>
    <row r="17" spans="1:10" ht="66.2" customHeight="1">
      <c r="A17" s="36" t="s">
        <v>71</v>
      </c>
      <c r="B17" s="37" t="s">
        <v>1086</v>
      </c>
      <c r="C17" s="37" t="s">
        <v>1087</v>
      </c>
      <c r="D17" s="39" t="s">
        <v>152</v>
      </c>
      <c r="E17" s="39" t="s">
        <v>43</v>
      </c>
      <c r="F17" s="40">
        <v>78.72</v>
      </c>
      <c r="G17" s="40">
        <v>37.875</v>
      </c>
      <c r="H17" s="41">
        <f t="shared" si="0"/>
        <v>393.6</v>
      </c>
      <c r="I17" s="51"/>
      <c r="J17" s="52"/>
    </row>
    <row r="18" spans="1:10" ht="42" customHeight="1">
      <c r="A18" s="36" t="s">
        <v>76</v>
      </c>
      <c r="B18" s="37" t="s">
        <v>1039</v>
      </c>
      <c r="C18" s="37" t="s">
        <v>1088</v>
      </c>
      <c r="D18" s="39" t="s">
        <v>783</v>
      </c>
      <c r="E18" s="39" t="s">
        <v>43</v>
      </c>
      <c r="F18" s="40">
        <v>96.06</v>
      </c>
      <c r="G18" s="40">
        <v>45</v>
      </c>
      <c r="H18" s="41">
        <f t="shared" si="0"/>
        <v>480.3</v>
      </c>
      <c r="I18" s="51"/>
      <c r="J18" s="52"/>
    </row>
    <row r="19" spans="1:10" ht="22.7" customHeight="1">
      <c r="A19" s="36"/>
      <c r="B19" s="189" t="s">
        <v>1089</v>
      </c>
      <c r="C19" s="189"/>
      <c r="D19" s="39"/>
      <c r="E19" s="39"/>
      <c r="F19" s="40">
        <v>0</v>
      </c>
      <c r="G19" s="40">
        <v>0</v>
      </c>
      <c r="H19" s="41"/>
      <c r="I19" s="51"/>
      <c r="J19" s="52"/>
    </row>
    <row r="20" spans="1:10" ht="75.75" customHeight="1">
      <c r="A20" s="36" t="s">
        <v>79</v>
      </c>
      <c r="B20" s="37" t="s">
        <v>26</v>
      </c>
      <c r="C20" s="38" t="s">
        <v>1090</v>
      </c>
      <c r="D20" s="39" t="s">
        <v>28</v>
      </c>
      <c r="E20" s="39" t="s">
        <v>1091</v>
      </c>
      <c r="F20" s="40">
        <v>24.21</v>
      </c>
      <c r="G20" s="40">
        <v>0</v>
      </c>
      <c r="H20" s="41">
        <f t="shared" si="0"/>
        <v>1193.5530000000001</v>
      </c>
      <c r="I20" s="51"/>
      <c r="J20" s="52"/>
    </row>
    <row r="21" spans="1:10" ht="87.2" customHeight="1">
      <c r="A21" s="36" t="s">
        <v>83</v>
      </c>
      <c r="B21" s="37" t="s">
        <v>31</v>
      </c>
      <c r="C21" s="37" t="s">
        <v>1066</v>
      </c>
      <c r="D21" s="39" t="s">
        <v>28</v>
      </c>
      <c r="E21" s="39" t="s">
        <v>1091</v>
      </c>
      <c r="F21" s="40">
        <v>23.79</v>
      </c>
      <c r="G21" s="40">
        <v>0</v>
      </c>
      <c r="H21" s="41">
        <f t="shared" si="0"/>
        <v>1172.847</v>
      </c>
      <c r="I21" s="51"/>
      <c r="J21" s="52"/>
    </row>
    <row r="22" spans="1:10" ht="63" customHeight="1">
      <c r="A22" s="36" t="s">
        <v>86</v>
      </c>
      <c r="B22" s="37" t="s">
        <v>1067</v>
      </c>
      <c r="C22" s="37" t="s">
        <v>1092</v>
      </c>
      <c r="D22" s="39" t="s">
        <v>186</v>
      </c>
      <c r="E22" s="39" t="s">
        <v>1093</v>
      </c>
      <c r="F22" s="40">
        <v>62.085000000000001</v>
      </c>
      <c r="G22" s="40">
        <v>35.753999999999998</v>
      </c>
      <c r="H22" s="41">
        <f t="shared" si="0"/>
        <v>5485.8306000000002</v>
      </c>
      <c r="I22" s="51"/>
      <c r="J22" s="52"/>
    </row>
    <row r="23" spans="1:10" ht="59.25" customHeight="1">
      <c r="A23" s="36" t="s">
        <v>89</v>
      </c>
      <c r="B23" s="37" t="s">
        <v>1067</v>
      </c>
      <c r="C23" s="37" t="s">
        <v>1094</v>
      </c>
      <c r="D23" s="39" t="s">
        <v>186</v>
      </c>
      <c r="E23" s="39" t="s">
        <v>1095</v>
      </c>
      <c r="F23" s="40">
        <v>64.02</v>
      </c>
      <c r="G23" s="40">
        <v>35.753999999999998</v>
      </c>
      <c r="H23" s="41">
        <f t="shared" si="0"/>
        <v>3329.04</v>
      </c>
      <c r="I23" s="51"/>
      <c r="J23" s="52"/>
    </row>
    <row r="24" spans="1:10" ht="57" customHeight="1">
      <c r="A24" s="36" t="s">
        <v>92</v>
      </c>
      <c r="B24" s="37" t="s">
        <v>1067</v>
      </c>
      <c r="C24" s="37" t="s">
        <v>1096</v>
      </c>
      <c r="D24" s="39" t="s">
        <v>186</v>
      </c>
      <c r="E24" s="39" t="s">
        <v>419</v>
      </c>
      <c r="F24" s="40">
        <v>32.835000000000001</v>
      </c>
      <c r="G24" s="40">
        <v>14.074350000000001</v>
      </c>
      <c r="H24" s="41">
        <f t="shared" si="0"/>
        <v>16.4175</v>
      </c>
      <c r="I24" s="51"/>
      <c r="J24" s="52"/>
    </row>
    <row r="25" spans="1:10" ht="48.75" customHeight="1">
      <c r="A25" s="36" t="s">
        <v>96</v>
      </c>
      <c r="B25" s="37" t="s">
        <v>1039</v>
      </c>
      <c r="C25" s="37" t="s">
        <v>1097</v>
      </c>
      <c r="D25" s="39" t="s">
        <v>783</v>
      </c>
      <c r="E25" s="39" t="s">
        <v>30</v>
      </c>
      <c r="F25" s="40">
        <v>284.73</v>
      </c>
      <c r="G25" s="40">
        <v>93</v>
      </c>
      <c r="H25" s="41">
        <f t="shared" si="0"/>
        <v>569.46</v>
      </c>
      <c r="I25" s="51"/>
      <c r="J25" s="52"/>
    </row>
    <row r="26" spans="1:10" ht="48.75" customHeight="1">
      <c r="A26" s="36" t="s">
        <v>99</v>
      </c>
      <c r="B26" s="37" t="s">
        <v>1039</v>
      </c>
      <c r="C26" s="37" t="s">
        <v>1098</v>
      </c>
      <c r="D26" s="39" t="s">
        <v>783</v>
      </c>
      <c r="E26" s="39" t="s">
        <v>25</v>
      </c>
      <c r="F26" s="40">
        <v>736.84500000000003</v>
      </c>
      <c r="G26" s="40">
        <v>238.8</v>
      </c>
      <c r="H26" s="41">
        <f t="shared" si="0"/>
        <v>736.84500000000003</v>
      </c>
      <c r="I26" s="51"/>
      <c r="J26" s="52"/>
    </row>
    <row r="27" spans="1:10" ht="48.75" customHeight="1">
      <c r="A27" s="36" t="s">
        <v>1099</v>
      </c>
      <c r="B27" s="37" t="s">
        <v>1039</v>
      </c>
      <c r="C27" s="37" t="s">
        <v>1100</v>
      </c>
      <c r="D27" s="39" t="s">
        <v>783</v>
      </c>
      <c r="E27" s="39" t="s">
        <v>25</v>
      </c>
      <c r="F27" s="40">
        <v>692.28</v>
      </c>
      <c r="G27" s="40">
        <v>226.8</v>
      </c>
      <c r="H27" s="41">
        <f t="shared" si="0"/>
        <v>692.28</v>
      </c>
      <c r="I27" s="51"/>
      <c r="J27" s="52"/>
    </row>
    <row r="28" spans="1:10" ht="37.5" customHeight="1">
      <c r="A28" s="36" t="s">
        <v>523</v>
      </c>
      <c r="B28" s="37" t="s">
        <v>1101</v>
      </c>
      <c r="C28" s="37" t="s">
        <v>1102</v>
      </c>
      <c r="D28" s="39" t="s">
        <v>783</v>
      </c>
      <c r="E28" s="39">
        <v>20</v>
      </c>
      <c r="F28" s="40">
        <v>965.32500000000005</v>
      </c>
      <c r="G28" s="40">
        <v>317.02499999999998</v>
      </c>
      <c r="H28" s="41">
        <f t="shared" si="0"/>
        <v>19306.5</v>
      </c>
      <c r="I28" s="51"/>
      <c r="J28" s="52"/>
    </row>
    <row r="29" spans="1:10" ht="54" customHeight="1">
      <c r="A29" s="36" t="s">
        <v>1103</v>
      </c>
      <c r="B29" s="37" t="s">
        <v>1101</v>
      </c>
      <c r="C29" s="37" t="s">
        <v>1104</v>
      </c>
      <c r="D29" s="39" t="s">
        <v>783</v>
      </c>
      <c r="E29" s="39">
        <v>6</v>
      </c>
      <c r="F29" s="40">
        <v>829.63499999999999</v>
      </c>
      <c r="G29" s="40">
        <v>259.815</v>
      </c>
      <c r="H29" s="41">
        <f t="shared" si="0"/>
        <v>4977.8100000000004</v>
      </c>
      <c r="I29" s="51"/>
      <c r="J29" s="52"/>
    </row>
    <row r="30" spans="1:10" ht="51" customHeight="1">
      <c r="A30" s="36" t="s">
        <v>1105</v>
      </c>
      <c r="B30" s="37" t="s">
        <v>1101</v>
      </c>
      <c r="C30" s="37" t="s">
        <v>1106</v>
      </c>
      <c r="D30" s="39" t="s">
        <v>783</v>
      </c>
      <c r="E30" s="39">
        <v>4</v>
      </c>
      <c r="F30" s="40">
        <v>804.13499999999999</v>
      </c>
      <c r="G30" s="40">
        <v>214.815</v>
      </c>
      <c r="H30" s="41">
        <f t="shared" si="0"/>
        <v>3216.54</v>
      </c>
      <c r="I30" s="51"/>
      <c r="J30" s="52"/>
    </row>
    <row r="31" spans="1:10" ht="51" customHeight="1">
      <c r="A31" s="36">
        <v>25</v>
      </c>
      <c r="B31" s="37" t="s">
        <v>1107</v>
      </c>
      <c r="C31" s="37" t="s">
        <v>1108</v>
      </c>
      <c r="D31" s="39" t="s">
        <v>783</v>
      </c>
      <c r="E31" s="39">
        <v>1</v>
      </c>
      <c r="F31" s="40">
        <v>1780.92</v>
      </c>
      <c r="G31" s="40">
        <v>460.21499999999997</v>
      </c>
      <c r="H31" s="41">
        <f t="shared" si="0"/>
        <v>1780.92</v>
      </c>
      <c r="I31" s="51"/>
      <c r="J31" s="52"/>
    </row>
    <row r="32" spans="1:10" ht="30" customHeight="1">
      <c r="A32" s="36"/>
      <c r="B32" s="253" t="s">
        <v>1109</v>
      </c>
      <c r="C32" s="254"/>
      <c r="D32" s="39"/>
      <c r="E32" s="39"/>
      <c r="F32" s="40">
        <v>0</v>
      </c>
      <c r="G32" s="40">
        <v>0</v>
      </c>
      <c r="H32" s="41"/>
      <c r="I32" s="51"/>
      <c r="J32" s="52"/>
    </row>
    <row r="33" spans="1:10" ht="91.5" customHeight="1">
      <c r="A33" s="36">
        <v>26</v>
      </c>
      <c r="B33" s="37" t="s">
        <v>26</v>
      </c>
      <c r="C33" s="37" t="s">
        <v>156</v>
      </c>
      <c r="D33" s="39" t="s">
        <v>28</v>
      </c>
      <c r="E33" s="39" t="s">
        <v>1110</v>
      </c>
      <c r="F33" s="40">
        <v>24.21</v>
      </c>
      <c r="G33" s="40">
        <v>0</v>
      </c>
      <c r="H33" s="41">
        <f t="shared" si="0"/>
        <v>411.08580000000001</v>
      </c>
      <c r="I33" s="51"/>
      <c r="J33" s="52"/>
    </row>
    <row r="34" spans="1:10" ht="87.2" customHeight="1">
      <c r="A34" s="36">
        <v>27</v>
      </c>
      <c r="B34" s="37" t="s">
        <v>31</v>
      </c>
      <c r="C34" s="37" t="s">
        <v>1066</v>
      </c>
      <c r="D34" s="39" t="s">
        <v>28</v>
      </c>
      <c r="E34" s="39" t="s">
        <v>1110</v>
      </c>
      <c r="F34" s="40">
        <v>23.79</v>
      </c>
      <c r="G34" s="40">
        <v>0</v>
      </c>
      <c r="H34" s="41">
        <f t="shared" si="0"/>
        <v>403.95420000000001</v>
      </c>
      <c r="I34" s="51"/>
      <c r="J34" s="52"/>
    </row>
    <row r="35" spans="1:10" ht="96.75" customHeight="1">
      <c r="A35" s="36">
        <v>28</v>
      </c>
      <c r="B35" s="37" t="s">
        <v>1067</v>
      </c>
      <c r="C35" s="37" t="s">
        <v>1111</v>
      </c>
      <c r="D35" s="39" t="s">
        <v>186</v>
      </c>
      <c r="E35" s="39" t="s">
        <v>1112</v>
      </c>
      <c r="F35" s="40">
        <v>85.784999999999997</v>
      </c>
      <c r="G35" s="40">
        <v>56.963999999999999</v>
      </c>
      <c r="H35" s="41">
        <f t="shared" si="0"/>
        <v>1392.2905499999999</v>
      </c>
      <c r="I35" s="51"/>
      <c r="J35" s="52"/>
    </row>
    <row r="36" spans="1:10" ht="61.5" customHeight="1">
      <c r="A36" s="36">
        <v>29</v>
      </c>
      <c r="B36" s="37" t="s">
        <v>1067</v>
      </c>
      <c r="C36" s="37" t="s">
        <v>1094</v>
      </c>
      <c r="D36" s="39" t="s">
        <v>186</v>
      </c>
      <c r="E36" s="39" t="s">
        <v>1113</v>
      </c>
      <c r="F36" s="40">
        <v>94.155000000000001</v>
      </c>
      <c r="G36" s="40">
        <v>58.433549999999997</v>
      </c>
      <c r="H36" s="41">
        <f t="shared" si="0"/>
        <v>3041.2064999999998</v>
      </c>
      <c r="I36" s="51"/>
      <c r="J36" s="52"/>
    </row>
    <row r="37" spans="1:10" ht="51.4" customHeight="1">
      <c r="A37" s="36">
        <v>30</v>
      </c>
      <c r="B37" s="37" t="s">
        <v>1114</v>
      </c>
      <c r="C37" s="37" t="s">
        <v>1115</v>
      </c>
      <c r="D37" s="39" t="s">
        <v>1116</v>
      </c>
      <c r="E37" s="39" t="s">
        <v>30</v>
      </c>
      <c r="F37" s="40">
        <v>5333.61</v>
      </c>
      <c r="G37" s="40">
        <v>3484.5</v>
      </c>
      <c r="H37" s="41">
        <f t="shared" si="0"/>
        <v>10667.22</v>
      </c>
      <c r="I37" s="51"/>
      <c r="J37" s="52"/>
    </row>
    <row r="38" spans="1:10" ht="58.5" customHeight="1">
      <c r="A38" s="36">
        <v>31</v>
      </c>
      <c r="B38" s="37" t="s">
        <v>1060</v>
      </c>
      <c r="C38" s="37" t="s">
        <v>1117</v>
      </c>
      <c r="D38" s="39" t="s">
        <v>152</v>
      </c>
      <c r="E38" s="39" t="s">
        <v>30</v>
      </c>
      <c r="F38" s="40">
        <v>151.68</v>
      </c>
      <c r="G38" s="40">
        <v>89.081999999999994</v>
      </c>
      <c r="H38" s="41">
        <f t="shared" si="0"/>
        <v>303.36</v>
      </c>
      <c r="I38" s="51"/>
      <c r="J38" s="52"/>
    </row>
    <row r="39" spans="1:10" ht="58.5" customHeight="1">
      <c r="A39" s="36">
        <v>32</v>
      </c>
      <c r="B39" s="37" t="s">
        <v>1060</v>
      </c>
      <c r="C39" s="37" t="s">
        <v>1118</v>
      </c>
      <c r="D39" s="39" t="s">
        <v>152</v>
      </c>
      <c r="E39" s="39" t="s">
        <v>30</v>
      </c>
      <c r="F39" s="40">
        <v>260.98500000000001</v>
      </c>
      <c r="G39" s="40">
        <v>103.02</v>
      </c>
      <c r="H39" s="41">
        <f t="shared" ref="H39:H61" si="1">E39*F39</f>
        <v>521.97</v>
      </c>
      <c r="I39" s="51"/>
      <c r="J39" s="52"/>
    </row>
    <row r="40" spans="1:10" ht="58.5" customHeight="1">
      <c r="A40" s="36">
        <v>33</v>
      </c>
      <c r="B40" s="37" t="s">
        <v>1060</v>
      </c>
      <c r="C40" s="37" t="s">
        <v>1119</v>
      </c>
      <c r="D40" s="39" t="s">
        <v>152</v>
      </c>
      <c r="E40" s="39" t="s">
        <v>30</v>
      </c>
      <c r="F40" s="40">
        <v>345.16500000000002</v>
      </c>
      <c r="G40" s="40">
        <v>181.8</v>
      </c>
      <c r="H40" s="41">
        <f t="shared" si="1"/>
        <v>690.33</v>
      </c>
      <c r="I40" s="51"/>
      <c r="J40" s="52"/>
    </row>
    <row r="41" spans="1:10" ht="58.5" customHeight="1">
      <c r="A41" s="36">
        <v>34</v>
      </c>
      <c r="B41" s="37" t="s">
        <v>1060</v>
      </c>
      <c r="C41" s="37" t="s">
        <v>1120</v>
      </c>
      <c r="D41" s="39" t="s">
        <v>152</v>
      </c>
      <c r="E41" s="39" t="s">
        <v>30</v>
      </c>
      <c r="F41" s="40">
        <v>345.16500000000002</v>
      </c>
      <c r="G41" s="40">
        <v>181.8</v>
      </c>
      <c r="H41" s="41">
        <f t="shared" si="1"/>
        <v>690.33</v>
      </c>
      <c r="I41" s="51"/>
      <c r="J41" s="52"/>
    </row>
    <row r="42" spans="1:10" ht="58.5" customHeight="1">
      <c r="A42" s="36">
        <v>35</v>
      </c>
      <c r="B42" s="37" t="s">
        <v>1060</v>
      </c>
      <c r="C42" s="37" t="s">
        <v>1121</v>
      </c>
      <c r="D42" s="39" t="s">
        <v>152</v>
      </c>
      <c r="E42" s="39" t="s">
        <v>30</v>
      </c>
      <c r="F42" s="40">
        <v>345.16500000000002</v>
      </c>
      <c r="G42" s="40">
        <v>181.8</v>
      </c>
      <c r="H42" s="41">
        <f t="shared" si="1"/>
        <v>690.33</v>
      </c>
      <c r="I42" s="51"/>
      <c r="J42" s="52"/>
    </row>
    <row r="43" spans="1:10" ht="36" customHeight="1">
      <c r="A43" s="36"/>
      <c r="B43" s="253" t="s">
        <v>369</v>
      </c>
      <c r="C43" s="254"/>
      <c r="D43" s="39"/>
      <c r="E43" s="39"/>
      <c r="F43" s="40">
        <v>0</v>
      </c>
      <c r="G43" s="40">
        <v>0</v>
      </c>
      <c r="H43" s="41">
        <f t="shared" si="1"/>
        <v>0</v>
      </c>
      <c r="I43" s="51"/>
      <c r="J43" s="52"/>
    </row>
    <row r="44" spans="1:10" ht="87.2" customHeight="1">
      <c r="A44" s="36">
        <v>36</v>
      </c>
      <c r="B44" s="37" t="s">
        <v>26</v>
      </c>
      <c r="C44" s="37" t="s">
        <v>156</v>
      </c>
      <c r="D44" s="39" t="s">
        <v>28</v>
      </c>
      <c r="E44" s="39" t="s">
        <v>1122</v>
      </c>
      <c r="F44" s="40">
        <v>24.21</v>
      </c>
      <c r="G44" s="40">
        <v>0</v>
      </c>
      <c r="H44" s="41">
        <f t="shared" si="1"/>
        <v>98.534700000000001</v>
      </c>
      <c r="I44" s="51"/>
      <c r="J44" s="52"/>
    </row>
    <row r="45" spans="1:10" ht="87.2" customHeight="1">
      <c r="A45" s="36">
        <v>37</v>
      </c>
      <c r="B45" s="37" t="s">
        <v>31</v>
      </c>
      <c r="C45" s="37" t="s">
        <v>1066</v>
      </c>
      <c r="D45" s="39" t="s">
        <v>28</v>
      </c>
      <c r="E45" s="39" t="s">
        <v>1122</v>
      </c>
      <c r="F45" s="40">
        <v>23.79</v>
      </c>
      <c r="G45" s="40">
        <v>0</v>
      </c>
      <c r="H45" s="41">
        <f t="shared" si="1"/>
        <v>96.825299999999999</v>
      </c>
      <c r="I45" s="51"/>
      <c r="J45" s="52"/>
    </row>
    <row r="46" spans="1:10" ht="88.5" customHeight="1">
      <c r="A46" s="36">
        <v>38</v>
      </c>
      <c r="B46" s="37" t="s">
        <v>1067</v>
      </c>
      <c r="C46" s="37" t="s">
        <v>1068</v>
      </c>
      <c r="D46" s="39" t="s">
        <v>186</v>
      </c>
      <c r="E46" s="39" t="s">
        <v>1123</v>
      </c>
      <c r="F46" s="40">
        <v>66.885000000000005</v>
      </c>
      <c r="G46" s="40">
        <v>37.875</v>
      </c>
      <c r="H46" s="41">
        <f t="shared" si="1"/>
        <v>778.54139999999995</v>
      </c>
      <c r="I46" s="51"/>
      <c r="J46" s="52"/>
    </row>
    <row r="47" spans="1:10" ht="72" customHeight="1">
      <c r="A47" s="36">
        <v>39</v>
      </c>
      <c r="B47" s="37" t="s">
        <v>1086</v>
      </c>
      <c r="C47" s="37" t="s">
        <v>1124</v>
      </c>
      <c r="D47" s="39" t="s">
        <v>152</v>
      </c>
      <c r="E47" s="39" t="s">
        <v>30</v>
      </c>
      <c r="F47" s="40">
        <v>434.88</v>
      </c>
      <c r="G47" s="40">
        <v>295.42500000000001</v>
      </c>
      <c r="H47" s="41">
        <f t="shared" si="1"/>
        <v>869.76</v>
      </c>
      <c r="I47" s="51"/>
      <c r="J47" s="52"/>
    </row>
    <row r="48" spans="1:10" ht="43.5" customHeight="1">
      <c r="A48" s="36">
        <v>40</v>
      </c>
      <c r="B48" s="37" t="s">
        <v>1114</v>
      </c>
      <c r="C48" s="37" t="s">
        <v>1125</v>
      </c>
      <c r="D48" s="39" t="s">
        <v>1116</v>
      </c>
      <c r="E48" s="39" t="s">
        <v>25</v>
      </c>
      <c r="F48" s="40">
        <v>5171.7449999999999</v>
      </c>
      <c r="G48" s="40">
        <v>3333</v>
      </c>
      <c r="H48" s="41">
        <f t="shared" si="1"/>
        <v>5171.7449999999999</v>
      </c>
      <c r="I48" s="51"/>
      <c r="J48" s="52"/>
    </row>
    <row r="49" spans="1:10" ht="51.4" customHeight="1">
      <c r="A49" s="36">
        <v>41</v>
      </c>
      <c r="B49" s="37" t="s">
        <v>1114</v>
      </c>
      <c r="C49" s="37" t="s">
        <v>1115</v>
      </c>
      <c r="D49" s="39" t="s">
        <v>1116</v>
      </c>
      <c r="E49" s="39" t="s">
        <v>25</v>
      </c>
      <c r="F49" s="40">
        <v>5333.61</v>
      </c>
      <c r="G49" s="40">
        <v>3484.5</v>
      </c>
      <c r="H49" s="41">
        <f t="shared" si="1"/>
        <v>5333.61</v>
      </c>
      <c r="I49" s="51"/>
      <c r="J49" s="52"/>
    </row>
    <row r="50" spans="1:10" ht="62.25" customHeight="1">
      <c r="A50" s="36">
        <v>42</v>
      </c>
      <c r="B50" s="37" t="s">
        <v>1060</v>
      </c>
      <c r="C50" s="37" t="s">
        <v>1117</v>
      </c>
      <c r="D50" s="39" t="s">
        <v>152</v>
      </c>
      <c r="E50" s="39" t="s">
        <v>25</v>
      </c>
      <c r="F50" s="40">
        <v>151.68</v>
      </c>
      <c r="G50" s="40">
        <v>89.081999999999994</v>
      </c>
      <c r="H50" s="41">
        <f t="shared" si="1"/>
        <v>151.68</v>
      </c>
      <c r="I50" s="51"/>
      <c r="J50" s="52"/>
    </row>
    <row r="51" spans="1:10" ht="62.25" customHeight="1">
      <c r="A51" s="36">
        <v>43</v>
      </c>
      <c r="B51" s="37" t="s">
        <v>1060</v>
      </c>
      <c r="C51" s="37" t="s">
        <v>1118</v>
      </c>
      <c r="D51" s="39" t="s">
        <v>152</v>
      </c>
      <c r="E51" s="39" t="s">
        <v>25</v>
      </c>
      <c r="F51" s="40">
        <v>260.98500000000001</v>
      </c>
      <c r="G51" s="40">
        <v>103.02</v>
      </c>
      <c r="H51" s="41">
        <f t="shared" si="1"/>
        <v>260.98500000000001</v>
      </c>
      <c r="I51" s="51"/>
      <c r="J51" s="52"/>
    </row>
    <row r="52" spans="1:10" ht="62.25" customHeight="1">
      <c r="A52" s="36">
        <v>44</v>
      </c>
      <c r="B52" s="37" t="s">
        <v>1060</v>
      </c>
      <c r="C52" s="37" t="s">
        <v>1119</v>
      </c>
      <c r="D52" s="39" t="s">
        <v>152</v>
      </c>
      <c r="E52" s="39" t="s">
        <v>25</v>
      </c>
      <c r="F52" s="40">
        <v>345.16500000000002</v>
      </c>
      <c r="G52" s="40">
        <v>181.8</v>
      </c>
      <c r="H52" s="41">
        <f t="shared" si="1"/>
        <v>345.16500000000002</v>
      </c>
      <c r="I52" s="51"/>
      <c r="J52" s="52"/>
    </row>
    <row r="53" spans="1:10" ht="62.25" customHeight="1">
      <c r="A53" s="36">
        <v>45</v>
      </c>
      <c r="B53" s="37" t="s">
        <v>1060</v>
      </c>
      <c r="C53" s="37" t="s">
        <v>1120</v>
      </c>
      <c r="D53" s="39" t="s">
        <v>152</v>
      </c>
      <c r="E53" s="39" t="s">
        <v>25</v>
      </c>
      <c r="F53" s="40">
        <v>345.16500000000002</v>
      </c>
      <c r="G53" s="40">
        <v>181.8</v>
      </c>
      <c r="H53" s="41">
        <f t="shared" si="1"/>
        <v>345.16500000000002</v>
      </c>
      <c r="I53" s="51"/>
      <c r="J53" s="52"/>
    </row>
    <row r="54" spans="1:10" ht="62.25" customHeight="1">
      <c r="A54" s="36">
        <v>46</v>
      </c>
      <c r="B54" s="37" t="s">
        <v>1060</v>
      </c>
      <c r="C54" s="37" t="s">
        <v>1121</v>
      </c>
      <c r="D54" s="39" t="s">
        <v>152</v>
      </c>
      <c r="E54" s="39" t="s">
        <v>25</v>
      </c>
      <c r="F54" s="40">
        <v>345.16500000000002</v>
      </c>
      <c r="G54" s="40">
        <v>181.8</v>
      </c>
      <c r="H54" s="41">
        <f t="shared" si="1"/>
        <v>345.16500000000002</v>
      </c>
      <c r="I54" s="51"/>
      <c r="J54" s="52"/>
    </row>
    <row r="55" spans="1:10" ht="26.25" customHeight="1">
      <c r="A55" s="36"/>
      <c r="B55" s="189" t="s">
        <v>1126</v>
      </c>
      <c r="C55" s="189"/>
      <c r="D55" s="39"/>
      <c r="E55" s="39"/>
      <c r="F55" s="40">
        <v>0</v>
      </c>
      <c r="G55" s="40">
        <v>0</v>
      </c>
      <c r="H55" s="41"/>
      <c r="I55" s="51"/>
      <c r="J55" s="52"/>
    </row>
    <row r="56" spans="1:10" ht="75.2" customHeight="1">
      <c r="A56" s="36">
        <v>47</v>
      </c>
      <c r="B56" s="37" t="s">
        <v>26</v>
      </c>
      <c r="C56" s="37" t="s">
        <v>156</v>
      </c>
      <c r="D56" s="39" t="s">
        <v>28</v>
      </c>
      <c r="E56" s="39" t="s">
        <v>1127</v>
      </c>
      <c r="F56" s="40">
        <v>24.21</v>
      </c>
      <c r="G56" s="40">
        <v>0</v>
      </c>
      <c r="H56" s="41">
        <f t="shared" si="1"/>
        <v>1438.0740000000001</v>
      </c>
      <c r="I56" s="51"/>
      <c r="J56" s="52"/>
    </row>
    <row r="57" spans="1:10" ht="75.2" customHeight="1">
      <c r="A57" s="36">
        <v>48</v>
      </c>
      <c r="B57" s="37" t="s">
        <v>31</v>
      </c>
      <c r="C57" s="37" t="s">
        <v>32</v>
      </c>
      <c r="D57" s="39" t="s">
        <v>28</v>
      </c>
      <c r="E57" s="39" t="s">
        <v>1127</v>
      </c>
      <c r="F57" s="40">
        <v>23.79</v>
      </c>
      <c r="G57" s="40">
        <v>0</v>
      </c>
      <c r="H57" s="41">
        <f t="shared" si="1"/>
        <v>1413.126</v>
      </c>
      <c r="I57" s="51"/>
      <c r="J57" s="52"/>
    </row>
    <row r="58" spans="1:10" ht="75.2" customHeight="1">
      <c r="A58" s="36">
        <v>49</v>
      </c>
      <c r="B58" s="37" t="s">
        <v>1128</v>
      </c>
      <c r="C58" s="37" t="s">
        <v>1129</v>
      </c>
      <c r="D58" s="39" t="s">
        <v>186</v>
      </c>
      <c r="E58" s="39" t="s">
        <v>1130</v>
      </c>
      <c r="F58" s="40">
        <v>102.12</v>
      </c>
      <c r="G58" s="40">
        <v>56.055</v>
      </c>
      <c r="H58" s="41">
        <f t="shared" si="1"/>
        <v>906.82560000000001</v>
      </c>
      <c r="I58" s="51"/>
      <c r="J58" s="52"/>
    </row>
    <row r="59" spans="1:10" ht="77.25" customHeight="1">
      <c r="A59" s="36">
        <v>50</v>
      </c>
      <c r="B59" s="37" t="s">
        <v>1128</v>
      </c>
      <c r="C59" s="37" t="s">
        <v>1131</v>
      </c>
      <c r="D59" s="39" t="s">
        <v>186</v>
      </c>
      <c r="E59" s="39" t="s">
        <v>1132</v>
      </c>
      <c r="F59" s="40">
        <v>69.84</v>
      </c>
      <c r="G59" s="40">
        <v>27.27</v>
      </c>
      <c r="H59" s="41">
        <f t="shared" si="1"/>
        <v>19976.335200000001</v>
      </c>
      <c r="I59" s="51"/>
      <c r="J59" s="52"/>
    </row>
    <row r="60" spans="1:10" ht="53.25" customHeight="1">
      <c r="A60" s="36">
        <v>51</v>
      </c>
      <c r="B60" s="37" t="s">
        <v>1133</v>
      </c>
      <c r="C60" s="37" t="s">
        <v>1134</v>
      </c>
      <c r="D60" s="39" t="s">
        <v>152</v>
      </c>
      <c r="E60" s="39" t="s">
        <v>1135</v>
      </c>
      <c r="F60" s="40">
        <v>66.344999999999999</v>
      </c>
      <c r="G60" s="40">
        <v>30.3</v>
      </c>
      <c r="H60" s="41">
        <f t="shared" si="1"/>
        <v>21761.16</v>
      </c>
      <c r="I60" s="51"/>
      <c r="J60" s="52"/>
    </row>
    <row r="61" spans="1:10" ht="80.25" customHeight="1">
      <c r="A61" s="42">
        <v>52</v>
      </c>
      <c r="B61" s="43" t="s">
        <v>1136</v>
      </c>
      <c r="C61" s="43" t="s">
        <v>1137</v>
      </c>
      <c r="D61" s="44" t="s">
        <v>1116</v>
      </c>
      <c r="E61" s="44" t="s">
        <v>25</v>
      </c>
      <c r="F61" s="40">
        <v>7769.52</v>
      </c>
      <c r="G61" s="40">
        <v>7272</v>
      </c>
      <c r="H61" s="45">
        <f t="shared" si="1"/>
        <v>7769.52</v>
      </c>
      <c r="I61" s="53"/>
      <c r="J61" s="54" t="s">
        <v>1138</v>
      </c>
    </row>
    <row r="62" spans="1:10" s="27" customFormat="1" ht="29.25" customHeight="1">
      <c r="A62" s="255" t="s">
        <v>12</v>
      </c>
      <c r="B62" s="256"/>
      <c r="C62" s="257"/>
      <c r="D62" s="46"/>
      <c r="E62" s="46"/>
      <c r="F62" s="47"/>
      <c r="G62" s="48"/>
      <c r="H62" s="47">
        <v>110776.38</v>
      </c>
      <c r="I62" s="46"/>
      <c r="J62" s="46"/>
    </row>
  </sheetData>
  <mergeCells count="17">
    <mergeCell ref="B32:C32"/>
    <mergeCell ref="B43:C43"/>
    <mergeCell ref="B55:C55"/>
    <mergeCell ref="A62:C62"/>
    <mergeCell ref="A2:A4"/>
    <mergeCell ref="B2:B4"/>
    <mergeCell ref="C2:C4"/>
    <mergeCell ref="A1:J1"/>
    <mergeCell ref="F2:J2"/>
    <mergeCell ref="F3:G3"/>
    <mergeCell ref="B5:C5"/>
    <mergeCell ref="B19:C19"/>
    <mergeCell ref="D2:D4"/>
    <mergeCell ref="E2:E4"/>
    <mergeCell ref="H3:H4"/>
    <mergeCell ref="I3:I4"/>
    <mergeCell ref="J3:J4"/>
  </mergeCells>
  <phoneticPr fontId="34" type="noConversion"/>
  <pageMargins left="0.78680555555555598" right="0.196527777777778" top="0.78680555555555598" bottom="0.39305555555555599" header="0" footer="0"/>
  <pageSetup paperSize="9" scale="8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workbookViewId="0">
      <selection activeCell="I6" sqref="I6"/>
    </sheetView>
  </sheetViews>
  <sheetFormatPr defaultColWidth="9.140625" defaultRowHeight="12.75"/>
  <cols>
    <col min="1" max="1" width="4.85546875" customWidth="1"/>
    <col min="2" max="2" width="12" customWidth="1"/>
    <col min="3" max="3" width="33.28515625" customWidth="1"/>
    <col min="4" max="4" width="5.5703125" customWidth="1"/>
    <col min="5" max="5" width="9.7109375" customWidth="1"/>
    <col min="6" max="6" width="9.7109375" style="2" customWidth="1"/>
    <col min="7" max="7" width="13.7109375" style="2" customWidth="1"/>
    <col min="8" max="8" width="12.7109375" style="2" customWidth="1"/>
    <col min="9" max="9" width="8.42578125" customWidth="1"/>
    <col min="10" max="10" width="11.42578125" customWidth="1"/>
  </cols>
  <sheetData>
    <row r="1" spans="1:10" ht="29.25" customHeight="1">
      <c r="A1" s="228" t="s">
        <v>1139</v>
      </c>
      <c r="B1" s="228"/>
      <c r="C1" s="228"/>
      <c r="D1" s="228"/>
      <c r="E1" s="228"/>
      <c r="F1" s="229"/>
      <c r="G1" s="229"/>
      <c r="H1" s="229"/>
      <c r="I1" s="228"/>
      <c r="J1" s="228"/>
    </row>
    <row r="2" spans="1:10" ht="18" customHeight="1">
      <c r="A2" s="273" t="s">
        <v>1</v>
      </c>
      <c r="B2" s="241" t="s">
        <v>14</v>
      </c>
      <c r="C2" s="241" t="s">
        <v>15</v>
      </c>
      <c r="D2" s="241" t="s">
        <v>16</v>
      </c>
      <c r="E2" s="241" t="s">
        <v>17</v>
      </c>
      <c r="F2" s="266" t="s">
        <v>18</v>
      </c>
      <c r="G2" s="267"/>
      <c r="H2" s="267"/>
      <c r="I2" s="268"/>
      <c r="J2" s="269"/>
    </row>
    <row r="3" spans="1:10" ht="19.5" customHeight="1">
      <c r="A3" s="273"/>
      <c r="B3" s="241"/>
      <c r="C3" s="241"/>
      <c r="D3" s="241"/>
      <c r="E3" s="241"/>
      <c r="F3" s="270" t="s">
        <v>19</v>
      </c>
      <c r="G3" s="271"/>
      <c r="H3" s="242" t="s">
        <v>20</v>
      </c>
      <c r="I3" s="243" t="s">
        <v>21</v>
      </c>
      <c r="J3" s="278" t="s">
        <v>22</v>
      </c>
    </row>
    <row r="4" spans="1:10" ht="21.75" customHeight="1">
      <c r="A4" s="274"/>
      <c r="B4" s="275"/>
      <c r="C4" s="275"/>
      <c r="D4" s="275"/>
      <c r="E4" s="275"/>
      <c r="F4" s="3"/>
      <c r="G4" s="4" t="s">
        <v>23</v>
      </c>
      <c r="H4" s="276"/>
      <c r="I4" s="277"/>
      <c r="J4" s="279"/>
    </row>
    <row r="5" spans="1:10" ht="22.7" customHeight="1">
      <c r="A5" s="5"/>
      <c r="B5" s="272" t="s">
        <v>1140</v>
      </c>
      <c r="C5" s="272"/>
      <c r="D5" s="6"/>
      <c r="E5" s="6"/>
      <c r="F5" s="7"/>
      <c r="G5" s="7"/>
      <c r="H5" s="8"/>
      <c r="I5" s="21"/>
      <c r="J5" s="22"/>
    </row>
    <row r="6" spans="1:10" ht="62.25" customHeight="1">
      <c r="A6" s="9" t="s">
        <v>25</v>
      </c>
      <c r="B6" s="10" t="s">
        <v>1141</v>
      </c>
      <c r="C6" s="10" t="s">
        <v>1142</v>
      </c>
      <c r="D6" s="11" t="s">
        <v>186</v>
      </c>
      <c r="E6" s="11" t="s">
        <v>1143</v>
      </c>
      <c r="F6" s="12">
        <v>114.58499999999999</v>
      </c>
      <c r="G6" s="12">
        <v>79.820999999999998</v>
      </c>
      <c r="H6" s="13">
        <f>E6*F6</f>
        <v>39967.248</v>
      </c>
      <c r="I6" s="23"/>
      <c r="J6" s="24"/>
    </row>
    <row r="7" spans="1:10" ht="63" customHeight="1">
      <c r="A7" s="9" t="s">
        <v>30</v>
      </c>
      <c r="B7" s="10" t="s">
        <v>1141</v>
      </c>
      <c r="C7" s="10" t="s">
        <v>1144</v>
      </c>
      <c r="D7" s="11" t="s">
        <v>186</v>
      </c>
      <c r="E7" s="11" t="s">
        <v>1145</v>
      </c>
      <c r="F7" s="12">
        <v>59.28</v>
      </c>
      <c r="G7" s="12">
        <v>35.8827</v>
      </c>
      <c r="H7" s="13">
        <f t="shared" ref="H7:H38" si="0">E7*F7</f>
        <v>1741.0536</v>
      </c>
      <c r="I7" s="23"/>
      <c r="J7" s="24"/>
    </row>
    <row r="8" spans="1:10" ht="63.75" customHeight="1">
      <c r="A8" s="9" t="s">
        <v>34</v>
      </c>
      <c r="B8" s="10" t="s">
        <v>1141</v>
      </c>
      <c r="C8" s="10" t="s">
        <v>1146</v>
      </c>
      <c r="D8" s="11" t="s">
        <v>186</v>
      </c>
      <c r="E8" s="11" t="s">
        <v>1147</v>
      </c>
      <c r="F8" s="12">
        <v>45.3</v>
      </c>
      <c r="G8" s="12">
        <v>27.253799999999998</v>
      </c>
      <c r="H8" s="13">
        <f t="shared" si="0"/>
        <v>16878.78</v>
      </c>
      <c r="I8" s="23"/>
      <c r="J8" s="24"/>
    </row>
    <row r="9" spans="1:10" ht="62.25" customHeight="1">
      <c r="A9" s="9" t="s">
        <v>39</v>
      </c>
      <c r="B9" s="10" t="s">
        <v>1141</v>
      </c>
      <c r="C9" s="10" t="s">
        <v>1148</v>
      </c>
      <c r="D9" s="11" t="s">
        <v>186</v>
      </c>
      <c r="E9" s="11" t="s">
        <v>1149</v>
      </c>
      <c r="F9" s="12">
        <v>29.027249999999999</v>
      </c>
      <c r="G9" s="12">
        <v>26.46</v>
      </c>
      <c r="H9" s="13">
        <f t="shared" si="0"/>
        <v>2386.0399499999999</v>
      </c>
      <c r="I9" s="23"/>
      <c r="J9" s="24"/>
    </row>
    <row r="10" spans="1:10" ht="78" customHeight="1">
      <c r="A10" s="9" t="s">
        <v>43</v>
      </c>
      <c r="B10" s="10" t="s">
        <v>1150</v>
      </c>
      <c r="C10" s="10" t="s">
        <v>1151</v>
      </c>
      <c r="D10" s="11" t="s">
        <v>186</v>
      </c>
      <c r="E10" s="11" t="s">
        <v>1152</v>
      </c>
      <c r="F10" s="12">
        <v>1030.5</v>
      </c>
      <c r="G10" s="12">
        <v>248.3124</v>
      </c>
      <c r="H10" s="13">
        <f t="shared" si="0"/>
        <v>93713.67</v>
      </c>
      <c r="I10" s="23"/>
      <c r="J10" s="24"/>
    </row>
    <row r="11" spans="1:10" ht="70.5" customHeight="1">
      <c r="A11" s="9" t="s">
        <v>47</v>
      </c>
      <c r="B11" s="10" t="s">
        <v>1150</v>
      </c>
      <c r="C11" s="10" t="s">
        <v>1153</v>
      </c>
      <c r="D11" s="11" t="s">
        <v>186</v>
      </c>
      <c r="E11" s="11" t="s">
        <v>1154</v>
      </c>
      <c r="F11" s="12">
        <v>126.68685000000001</v>
      </c>
      <c r="G11" s="12">
        <v>78.189300000000003</v>
      </c>
      <c r="H11" s="13">
        <f t="shared" si="0"/>
        <v>3927.2923500000002</v>
      </c>
      <c r="I11" s="23"/>
      <c r="J11" s="24"/>
    </row>
    <row r="12" spans="1:10" ht="53.25" customHeight="1">
      <c r="A12" s="9" t="s">
        <v>51</v>
      </c>
      <c r="B12" s="10" t="s">
        <v>1155</v>
      </c>
      <c r="C12" s="10" t="s">
        <v>1156</v>
      </c>
      <c r="D12" s="11" t="s">
        <v>783</v>
      </c>
      <c r="E12" s="11" t="s">
        <v>47</v>
      </c>
      <c r="F12" s="12">
        <v>4710.0096000000003</v>
      </c>
      <c r="G12" s="12">
        <v>0</v>
      </c>
      <c r="H12" s="13">
        <f t="shared" si="0"/>
        <v>28260.0576</v>
      </c>
      <c r="I12" s="23"/>
      <c r="J12" s="24"/>
    </row>
    <row r="13" spans="1:10" ht="44.25" customHeight="1">
      <c r="A13" s="9" t="s">
        <v>55</v>
      </c>
      <c r="B13" s="10" t="s">
        <v>1157</v>
      </c>
      <c r="C13" s="10" t="s">
        <v>1158</v>
      </c>
      <c r="D13" s="11" t="s">
        <v>186</v>
      </c>
      <c r="E13" s="11" t="s">
        <v>1159</v>
      </c>
      <c r="F13" s="12">
        <v>11.5527</v>
      </c>
      <c r="G13" s="12">
        <v>4.3952999999999998</v>
      </c>
      <c r="H13" s="13">
        <f t="shared" si="0"/>
        <v>22561.614410999999</v>
      </c>
      <c r="I13" s="23"/>
      <c r="J13" s="24"/>
    </row>
    <row r="14" spans="1:10" ht="44.25" customHeight="1">
      <c r="A14" s="9" t="s">
        <v>59</v>
      </c>
      <c r="B14" s="10" t="s">
        <v>1160</v>
      </c>
      <c r="C14" s="10" t="s">
        <v>1161</v>
      </c>
      <c r="D14" s="11" t="s">
        <v>186</v>
      </c>
      <c r="E14" s="11" t="s">
        <v>1162</v>
      </c>
      <c r="F14" s="12">
        <v>11.756399999999999</v>
      </c>
      <c r="G14" s="12">
        <v>3.9984000000000002</v>
      </c>
      <c r="H14" s="13">
        <f t="shared" si="0"/>
        <v>7623.5551439999999</v>
      </c>
      <c r="I14" s="23"/>
      <c r="J14" s="24"/>
    </row>
    <row r="15" spans="1:10" ht="33" customHeight="1">
      <c r="A15" s="9" t="s">
        <v>63</v>
      </c>
      <c r="B15" s="10" t="s">
        <v>26</v>
      </c>
      <c r="C15" s="10" t="s">
        <v>1163</v>
      </c>
      <c r="D15" s="11" t="s">
        <v>28</v>
      </c>
      <c r="E15" s="11" t="s">
        <v>1164</v>
      </c>
      <c r="F15" s="12">
        <v>24.21</v>
      </c>
      <c r="G15" s="12">
        <v>0</v>
      </c>
      <c r="H15" s="13">
        <f t="shared" si="0"/>
        <v>2153.2374</v>
      </c>
      <c r="I15" s="23"/>
      <c r="J15" s="24"/>
    </row>
    <row r="16" spans="1:10" ht="38.450000000000003" customHeight="1">
      <c r="A16" s="9" t="s">
        <v>67</v>
      </c>
      <c r="B16" s="10" t="s">
        <v>31</v>
      </c>
      <c r="C16" s="10" t="s">
        <v>1165</v>
      </c>
      <c r="D16" s="11" t="s">
        <v>28</v>
      </c>
      <c r="E16" s="11" t="s">
        <v>1166</v>
      </c>
      <c r="F16" s="12">
        <v>23.79</v>
      </c>
      <c r="G16" s="12">
        <v>0</v>
      </c>
      <c r="H16" s="13">
        <f t="shared" si="0"/>
        <v>2117.31</v>
      </c>
      <c r="I16" s="23"/>
      <c r="J16" s="24"/>
    </row>
    <row r="17" spans="1:10" ht="22.7" customHeight="1">
      <c r="A17" s="9"/>
      <c r="B17" s="235" t="s">
        <v>1167</v>
      </c>
      <c r="C17" s="235"/>
      <c r="D17" s="11"/>
      <c r="E17" s="11"/>
      <c r="F17" s="12">
        <v>0</v>
      </c>
      <c r="G17" s="12">
        <v>0</v>
      </c>
      <c r="H17" s="13"/>
      <c r="I17" s="23"/>
      <c r="J17" s="24"/>
    </row>
    <row r="18" spans="1:10" ht="63" customHeight="1">
      <c r="A18" s="9" t="s">
        <v>71</v>
      </c>
      <c r="B18" s="10" t="s">
        <v>1168</v>
      </c>
      <c r="C18" s="10" t="s">
        <v>1169</v>
      </c>
      <c r="D18" s="11" t="s">
        <v>1116</v>
      </c>
      <c r="E18" s="11" t="s">
        <v>25</v>
      </c>
      <c r="F18" s="12">
        <v>6454.9328999999998</v>
      </c>
      <c r="G18" s="12">
        <v>7350</v>
      </c>
      <c r="H18" s="13">
        <f t="shared" si="0"/>
        <v>6454.9328999999998</v>
      </c>
      <c r="I18" s="23"/>
      <c r="J18" s="24"/>
    </row>
    <row r="19" spans="1:10" ht="51.4" customHeight="1">
      <c r="A19" s="9" t="s">
        <v>76</v>
      </c>
      <c r="B19" s="10" t="s">
        <v>1141</v>
      </c>
      <c r="C19" s="10" t="s">
        <v>1170</v>
      </c>
      <c r="D19" s="11" t="s">
        <v>186</v>
      </c>
      <c r="E19" s="11" t="s">
        <v>1171</v>
      </c>
      <c r="F19" s="12">
        <v>19.05</v>
      </c>
      <c r="G19" s="12">
        <v>2.6459999999999999</v>
      </c>
      <c r="H19" s="13">
        <f t="shared" si="0"/>
        <v>6040.7550000000001</v>
      </c>
      <c r="I19" s="23"/>
      <c r="J19" s="24"/>
    </row>
    <row r="20" spans="1:10" ht="51.4" customHeight="1">
      <c r="A20" s="9" t="s">
        <v>79</v>
      </c>
      <c r="B20" s="10" t="s">
        <v>1141</v>
      </c>
      <c r="C20" s="10" t="s">
        <v>1172</v>
      </c>
      <c r="D20" s="11" t="s">
        <v>186</v>
      </c>
      <c r="E20" s="11" t="s">
        <v>1173</v>
      </c>
      <c r="F20" s="12">
        <v>13.71</v>
      </c>
      <c r="G20" s="12">
        <v>2.2050000000000001</v>
      </c>
      <c r="H20" s="13">
        <f t="shared" si="0"/>
        <v>42608.212200000002</v>
      </c>
      <c r="I20" s="23"/>
      <c r="J20" s="24"/>
    </row>
    <row r="21" spans="1:10" ht="66.2" customHeight="1">
      <c r="A21" s="9" t="s">
        <v>83</v>
      </c>
      <c r="B21" s="10" t="s">
        <v>1150</v>
      </c>
      <c r="C21" s="10" t="s">
        <v>1174</v>
      </c>
      <c r="D21" s="11" t="s">
        <v>186</v>
      </c>
      <c r="E21" s="11" t="s">
        <v>1175</v>
      </c>
      <c r="F21" s="12">
        <v>40.283549999999998</v>
      </c>
      <c r="G21" s="12">
        <v>26.7834</v>
      </c>
      <c r="H21" s="13">
        <f t="shared" si="0"/>
        <v>1493.3111985</v>
      </c>
      <c r="I21" s="23"/>
      <c r="J21" s="24"/>
    </row>
    <row r="22" spans="1:10" ht="66.2" customHeight="1">
      <c r="A22" s="9" t="s">
        <v>86</v>
      </c>
      <c r="B22" s="10" t="s">
        <v>1150</v>
      </c>
      <c r="C22" s="10" t="s">
        <v>1176</v>
      </c>
      <c r="D22" s="11" t="s">
        <v>186</v>
      </c>
      <c r="E22" s="11" t="s">
        <v>1177</v>
      </c>
      <c r="F22" s="12">
        <v>29.463750000000001</v>
      </c>
      <c r="G22" s="12">
        <v>21.329699999999999</v>
      </c>
      <c r="H22" s="13">
        <f t="shared" si="0"/>
        <v>6822.0366750000003</v>
      </c>
      <c r="I22" s="23"/>
      <c r="J22" s="24"/>
    </row>
    <row r="23" spans="1:10" ht="66.2" customHeight="1">
      <c r="A23" s="9" t="s">
        <v>89</v>
      </c>
      <c r="B23" s="10" t="s">
        <v>1150</v>
      </c>
      <c r="C23" s="10" t="s">
        <v>1178</v>
      </c>
      <c r="D23" s="11" t="s">
        <v>186</v>
      </c>
      <c r="E23" s="11" t="s">
        <v>1179</v>
      </c>
      <c r="F23" s="12">
        <v>26.28</v>
      </c>
      <c r="G23" s="12">
        <v>19.168800000000001</v>
      </c>
      <c r="H23" s="13">
        <f t="shared" si="0"/>
        <v>1684.548</v>
      </c>
      <c r="I23" s="23"/>
      <c r="J23" s="24"/>
    </row>
    <row r="24" spans="1:10" ht="66.2" customHeight="1">
      <c r="A24" s="9" t="s">
        <v>92</v>
      </c>
      <c r="B24" s="10" t="s">
        <v>1150</v>
      </c>
      <c r="C24" s="10" t="s">
        <v>1180</v>
      </c>
      <c r="D24" s="11" t="s">
        <v>186</v>
      </c>
      <c r="E24" s="11" t="s">
        <v>1181</v>
      </c>
      <c r="F24" s="12">
        <v>22.913550000000001</v>
      </c>
      <c r="G24" s="12">
        <v>16.184699999999999</v>
      </c>
      <c r="H24" s="13">
        <f t="shared" si="0"/>
        <v>2961.3472019999999</v>
      </c>
      <c r="I24" s="23"/>
      <c r="J24" s="24"/>
    </row>
    <row r="25" spans="1:10" ht="65.25" customHeight="1">
      <c r="A25" s="9" t="s">
        <v>96</v>
      </c>
      <c r="B25" s="10" t="s">
        <v>1150</v>
      </c>
      <c r="C25" s="10" t="s">
        <v>1182</v>
      </c>
      <c r="D25" s="11" t="s">
        <v>186</v>
      </c>
      <c r="E25" s="11" t="s">
        <v>1183</v>
      </c>
      <c r="F25" s="12">
        <v>17.16</v>
      </c>
      <c r="G25" s="12">
        <v>11.3043</v>
      </c>
      <c r="H25" s="13">
        <f t="shared" si="0"/>
        <v>42766.838400000001</v>
      </c>
      <c r="I25" s="23"/>
      <c r="J25" s="24"/>
    </row>
    <row r="26" spans="1:10" ht="66.2" customHeight="1">
      <c r="A26" s="9" t="s">
        <v>99</v>
      </c>
      <c r="B26" s="10" t="s">
        <v>1150</v>
      </c>
      <c r="C26" s="10" t="s">
        <v>1184</v>
      </c>
      <c r="D26" s="11" t="s">
        <v>186</v>
      </c>
      <c r="E26" s="11" t="s">
        <v>1185</v>
      </c>
      <c r="F26" s="12">
        <v>15.436199999999999</v>
      </c>
      <c r="G26" s="12">
        <v>10.29</v>
      </c>
      <c r="H26" s="13">
        <f t="shared" si="0"/>
        <v>5093.0198280000004</v>
      </c>
      <c r="I26" s="23"/>
      <c r="J26" s="24"/>
    </row>
    <row r="27" spans="1:10" ht="51.4" customHeight="1">
      <c r="A27" s="9" t="s">
        <v>1099</v>
      </c>
      <c r="B27" s="10" t="s">
        <v>1160</v>
      </c>
      <c r="C27" s="10" t="s">
        <v>1186</v>
      </c>
      <c r="D27" s="11" t="s">
        <v>186</v>
      </c>
      <c r="E27" s="11" t="s">
        <v>1187</v>
      </c>
      <c r="F27" s="12">
        <v>11.5527</v>
      </c>
      <c r="G27" s="12">
        <v>4.1894999999999998</v>
      </c>
      <c r="H27" s="13">
        <f t="shared" si="0"/>
        <v>826.48015799999996</v>
      </c>
      <c r="I27" s="23"/>
      <c r="J27" s="24"/>
    </row>
    <row r="28" spans="1:10" ht="75.2" customHeight="1">
      <c r="A28" s="9" t="s">
        <v>523</v>
      </c>
      <c r="B28" s="10" t="s">
        <v>1188</v>
      </c>
      <c r="C28" s="10" t="s">
        <v>1189</v>
      </c>
      <c r="D28" s="11" t="s">
        <v>220</v>
      </c>
      <c r="E28" s="11" t="s">
        <v>47</v>
      </c>
      <c r="F28" s="12">
        <v>1931.4979499999999</v>
      </c>
      <c r="G28" s="12">
        <v>2940</v>
      </c>
      <c r="H28" s="13">
        <f t="shared" si="0"/>
        <v>11588.9877</v>
      </c>
      <c r="I28" s="23"/>
      <c r="J28" s="24"/>
    </row>
    <row r="29" spans="1:10" ht="75.2" customHeight="1">
      <c r="A29" s="9" t="s">
        <v>1103</v>
      </c>
      <c r="B29" s="10" t="s">
        <v>1190</v>
      </c>
      <c r="C29" s="10" t="s">
        <v>1191</v>
      </c>
      <c r="D29" s="11" t="s">
        <v>220</v>
      </c>
      <c r="E29" s="11" t="s">
        <v>523</v>
      </c>
      <c r="F29" s="12">
        <v>717.52814999999998</v>
      </c>
      <c r="G29" s="12">
        <v>600</v>
      </c>
      <c r="H29" s="13">
        <f t="shared" si="0"/>
        <v>15785.6193</v>
      </c>
      <c r="I29" s="23"/>
      <c r="J29" s="24"/>
    </row>
    <row r="30" spans="1:10" ht="63" customHeight="1">
      <c r="A30" s="9" t="s">
        <v>1105</v>
      </c>
      <c r="B30" s="10" t="s">
        <v>1192</v>
      </c>
      <c r="C30" s="10" t="s">
        <v>1193</v>
      </c>
      <c r="D30" s="11" t="s">
        <v>220</v>
      </c>
      <c r="E30" s="11" t="s">
        <v>1194</v>
      </c>
      <c r="F30" s="12">
        <v>355.29644999999999</v>
      </c>
      <c r="G30" s="12">
        <v>117.6</v>
      </c>
      <c r="H30" s="13">
        <f t="shared" si="0"/>
        <v>24160.158599999999</v>
      </c>
      <c r="I30" s="23"/>
      <c r="J30" s="24"/>
    </row>
    <row r="31" spans="1:10" ht="63" customHeight="1">
      <c r="A31" s="9" t="s">
        <v>898</v>
      </c>
      <c r="B31" s="10" t="s">
        <v>1195</v>
      </c>
      <c r="C31" s="10" t="s">
        <v>1196</v>
      </c>
      <c r="D31" s="11" t="s">
        <v>220</v>
      </c>
      <c r="E31" s="11" t="s">
        <v>86</v>
      </c>
      <c r="F31" s="12">
        <v>1174.7961</v>
      </c>
      <c r="G31" s="12">
        <v>705.6</v>
      </c>
      <c r="H31" s="13">
        <f t="shared" si="0"/>
        <v>18796.7376</v>
      </c>
      <c r="I31" s="23"/>
      <c r="J31" s="24"/>
    </row>
    <row r="32" spans="1:10" ht="66" customHeight="1">
      <c r="A32" s="9" t="s">
        <v>1197</v>
      </c>
      <c r="B32" s="10" t="s">
        <v>1198</v>
      </c>
      <c r="C32" s="10" t="s">
        <v>1199</v>
      </c>
      <c r="D32" s="11" t="s">
        <v>220</v>
      </c>
      <c r="E32" s="11" t="s">
        <v>30</v>
      </c>
      <c r="F32" s="12">
        <v>1685.0355</v>
      </c>
      <c r="G32" s="12">
        <v>705.6</v>
      </c>
      <c r="H32" s="13">
        <f t="shared" si="0"/>
        <v>3370.0709999999999</v>
      </c>
      <c r="I32" s="23"/>
      <c r="J32" s="24"/>
    </row>
    <row r="33" spans="1:10" ht="66" customHeight="1">
      <c r="A33" s="9" t="s">
        <v>1200</v>
      </c>
      <c r="B33" s="10" t="s">
        <v>1201</v>
      </c>
      <c r="C33" s="10" t="s">
        <v>1202</v>
      </c>
      <c r="D33" s="11" t="s">
        <v>220</v>
      </c>
      <c r="E33" s="11" t="s">
        <v>71</v>
      </c>
      <c r="F33" s="12">
        <v>280.01474999999999</v>
      </c>
      <c r="G33" s="12">
        <v>110.25</v>
      </c>
      <c r="H33" s="13">
        <f t="shared" si="0"/>
        <v>3360.1770000000001</v>
      </c>
      <c r="I33" s="23"/>
      <c r="J33" s="24"/>
    </row>
    <row r="34" spans="1:10" ht="65.25" customHeight="1">
      <c r="A34" s="9" t="s">
        <v>1203</v>
      </c>
      <c r="B34" s="10" t="s">
        <v>1204</v>
      </c>
      <c r="C34" s="10" t="s">
        <v>1205</v>
      </c>
      <c r="D34" s="11" t="s">
        <v>220</v>
      </c>
      <c r="E34" s="11" t="s">
        <v>39</v>
      </c>
      <c r="F34" s="12">
        <v>793.36784999999998</v>
      </c>
      <c r="G34" s="12">
        <v>823.2</v>
      </c>
      <c r="H34" s="13">
        <f t="shared" si="0"/>
        <v>3173.4713999999999</v>
      </c>
      <c r="I34" s="23"/>
      <c r="J34" s="24"/>
    </row>
    <row r="35" spans="1:10" ht="61.5" customHeight="1">
      <c r="A35" s="9" t="s">
        <v>1206</v>
      </c>
      <c r="B35" s="10" t="s">
        <v>1207</v>
      </c>
      <c r="C35" s="10" t="s">
        <v>1208</v>
      </c>
      <c r="D35" s="11" t="s">
        <v>220</v>
      </c>
      <c r="E35" s="11" t="s">
        <v>39</v>
      </c>
      <c r="F35" s="12">
        <v>1161.7883999999999</v>
      </c>
      <c r="G35" s="12">
        <v>823.2</v>
      </c>
      <c r="H35" s="13">
        <f t="shared" si="0"/>
        <v>4647.1535999999996</v>
      </c>
      <c r="I35" s="23"/>
      <c r="J35" s="24"/>
    </row>
    <row r="36" spans="1:10" ht="60" customHeight="1">
      <c r="A36" s="9" t="s">
        <v>884</v>
      </c>
      <c r="B36" s="10" t="s">
        <v>1209</v>
      </c>
      <c r="C36" s="10" t="s">
        <v>1210</v>
      </c>
      <c r="D36" s="11" t="s">
        <v>220</v>
      </c>
      <c r="E36" s="11" t="s">
        <v>83</v>
      </c>
      <c r="F36" s="12">
        <v>164.08035000000001</v>
      </c>
      <c r="G36" s="12">
        <v>95.55</v>
      </c>
      <c r="H36" s="13">
        <f t="shared" si="0"/>
        <v>2461.20525</v>
      </c>
      <c r="I36" s="23"/>
      <c r="J36" s="24"/>
    </row>
    <row r="37" spans="1:10" ht="51.4" customHeight="1">
      <c r="A37" s="9" t="s">
        <v>1154</v>
      </c>
      <c r="B37" s="10" t="s">
        <v>1211</v>
      </c>
      <c r="C37" s="10" t="s">
        <v>1212</v>
      </c>
      <c r="D37" s="11" t="s">
        <v>220</v>
      </c>
      <c r="E37" s="11" t="s">
        <v>47</v>
      </c>
      <c r="F37" s="12">
        <v>398.97555</v>
      </c>
      <c r="G37" s="12">
        <v>117.6</v>
      </c>
      <c r="H37" s="13">
        <f t="shared" si="0"/>
        <v>2393.8533000000002</v>
      </c>
      <c r="I37" s="23"/>
      <c r="J37" s="24"/>
    </row>
    <row r="38" spans="1:10" ht="66.2" customHeight="1">
      <c r="A38" s="9" t="s">
        <v>549</v>
      </c>
      <c r="B38" s="10" t="s">
        <v>1213</v>
      </c>
      <c r="C38" s="10" t="s">
        <v>1214</v>
      </c>
      <c r="D38" s="11" t="s">
        <v>186</v>
      </c>
      <c r="E38" s="11" t="s">
        <v>1215</v>
      </c>
      <c r="F38" s="12">
        <v>76.125</v>
      </c>
      <c r="G38" s="12">
        <v>25.137</v>
      </c>
      <c r="H38" s="13">
        <f t="shared" si="0"/>
        <v>33991.334999999999</v>
      </c>
      <c r="I38" s="23"/>
      <c r="J38" s="24"/>
    </row>
    <row r="39" spans="1:10" ht="56.25" customHeight="1">
      <c r="A39" s="9" t="s">
        <v>1216</v>
      </c>
      <c r="B39" s="10" t="s">
        <v>1217</v>
      </c>
      <c r="C39" s="10" t="s">
        <v>1218</v>
      </c>
      <c r="D39" s="11" t="s">
        <v>186</v>
      </c>
      <c r="E39" s="11" t="s">
        <v>475</v>
      </c>
      <c r="F39" s="12">
        <v>1081.69065</v>
      </c>
      <c r="G39" s="12">
        <v>264.60000000000002</v>
      </c>
      <c r="H39" s="13">
        <f t="shared" ref="H39:H55" si="1">E39*F39</f>
        <v>12980.2878</v>
      </c>
      <c r="I39" s="23"/>
      <c r="J39" s="24"/>
    </row>
    <row r="40" spans="1:10" ht="61.5" customHeight="1">
      <c r="A40" s="9" t="s">
        <v>1219</v>
      </c>
      <c r="B40" s="10" t="s">
        <v>1217</v>
      </c>
      <c r="C40" s="10" t="s">
        <v>1220</v>
      </c>
      <c r="D40" s="11" t="s">
        <v>220</v>
      </c>
      <c r="E40" s="11" t="s">
        <v>99</v>
      </c>
      <c r="F40" s="12">
        <v>122.78745000000001</v>
      </c>
      <c r="G40" s="12">
        <v>58.8</v>
      </c>
      <c r="H40" s="13">
        <f t="shared" si="1"/>
        <v>2455.7489999999998</v>
      </c>
      <c r="I40" s="23"/>
      <c r="J40" s="24"/>
    </row>
    <row r="41" spans="1:10" ht="54.75" customHeight="1">
      <c r="A41" s="9" t="s">
        <v>906</v>
      </c>
      <c r="B41" s="10" t="s">
        <v>1221</v>
      </c>
      <c r="C41" s="10" t="s">
        <v>1222</v>
      </c>
      <c r="D41" s="11" t="s">
        <v>152</v>
      </c>
      <c r="E41" s="11" t="s">
        <v>30</v>
      </c>
      <c r="F41" s="12">
        <v>43.242600000000003</v>
      </c>
      <c r="G41" s="12">
        <v>22.05</v>
      </c>
      <c r="H41" s="13">
        <f t="shared" si="1"/>
        <v>86.485200000000006</v>
      </c>
      <c r="I41" s="23"/>
      <c r="J41" s="24"/>
    </row>
    <row r="42" spans="1:10" ht="126" customHeight="1">
      <c r="A42" s="9" t="s">
        <v>279</v>
      </c>
      <c r="B42" s="10" t="s">
        <v>1039</v>
      </c>
      <c r="C42" s="10" t="s">
        <v>1223</v>
      </c>
      <c r="D42" s="11" t="s">
        <v>783</v>
      </c>
      <c r="E42" s="11" t="s">
        <v>79</v>
      </c>
      <c r="F42" s="12">
        <v>1162.7508</v>
      </c>
      <c r="G42" s="12">
        <v>0</v>
      </c>
      <c r="H42" s="13">
        <f t="shared" si="1"/>
        <v>16278.511200000001</v>
      </c>
      <c r="I42" s="23"/>
      <c r="J42" s="24"/>
    </row>
    <row r="43" spans="1:10" ht="117.75" customHeight="1">
      <c r="A43" s="9" t="s">
        <v>1224</v>
      </c>
      <c r="B43" s="10" t="s">
        <v>1039</v>
      </c>
      <c r="C43" s="10" t="s">
        <v>1225</v>
      </c>
      <c r="D43" s="11" t="s">
        <v>783</v>
      </c>
      <c r="E43" s="11" t="s">
        <v>30</v>
      </c>
      <c r="F43" s="12">
        <v>1461.12555</v>
      </c>
      <c r="G43" s="12">
        <v>0</v>
      </c>
      <c r="H43" s="13">
        <f t="shared" si="1"/>
        <v>2922.2511</v>
      </c>
      <c r="I43" s="23"/>
      <c r="J43" s="24"/>
    </row>
    <row r="44" spans="1:10" ht="62.25" customHeight="1">
      <c r="A44" s="9" t="s">
        <v>1226</v>
      </c>
      <c r="B44" s="10" t="s">
        <v>1227</v>
      </c>
      <c r="C44" s="10" t="s">
        <v>1228</v>
      </c>
      <c r="D44" s="11" t="s">
        <v>186</v>
      </c>
      <c r="E44" s="11" t="s">
        <v>1229</v>
      </c>
      <c r="F44" s="12">
        <v>51.92895</v>
      </c>
      <c r="G44" s="12">
        <v>0</v>
      </c>
      <c r="H44" s="13">
        <f t="shared" si="1"/>
        <v>4998.6807269999999</v>
      </c>
      <c r="I44" s="23"/>
      <c r="J44" s="24"/>
    </row>
    <row r="45" spans="1:10" ht="33" customHeight="1">
      <c r="A45" s="9" t="s">
        <v>1230</v>
      </c>
      <c r="B45" s="10" t="s">
        <v>1231</v>
      </c>
      <c r="C45" s="10" t="s">
        <v>1232</v>
      </c>
      <c r="D45" s="11" t="s">
        <v>1116</v>
      </c>
      <c r="E45" s="11" t="s">
        <v>25</v>
      </c>
      <c r="F45" s="12">
        <v>706.67894999999999</v>
      </c>
      <c r="G45" s="12">
        <v>66.150000000000006</v>
      </c>
      <c r="H45" s="13">
        <f t="shared" si="1"/>
        <v>706.67894999999999</v>
      </c>
      <c r="I45" s="23"/>
      <c r="J45" s="24"/>
    </row>
    <row r="46" spans="1:10" ht="33" customHeight="1">
      <c r="A46" s="9" t="s">
        <v>1233</v>
      </c>
      <c r="B46" s="10" t="s">
        <v>1234</v>
      </c>
      <c r="C46" s="10" t="s">
        <v>1235</v>
      </c>
      <c r="D46" s="11" t="s">
        <v>152</v>
      </c>
      <c r="E46" s="11" t="s">
        <v>1236</v>
      </c>
      <c r="F46" s="12">
        <v>24.72045</v>
      </c>
      <c r="G46" s="12">
        <v>1.47</v>
      </c>
      <c r="H46" s="13">
        <f t="shared" si="1"/>
        <v>4672.1650499999996</v>
      </c>
      <c r="I46" s="23"/>
      <c r="J46" s="24"/>
    </row>
    <row r="47" spans="1:10" ht="33" customHeight="1">
      <c r="A47" s="9" t="s">
        <v>1237</v>
      </c>
      <c r="B47" s="10" t="s">
        <v>26</v>
      </c>
      <c r="C47" s="10" t="s">
        <v>1163</v>
      </c>
      <c r="D47" s="11" t="s">
        <v>28</v>
      </c>
      <c r="E47" s="11" t="s">
        <v>1238</v>
      </c>
      <c r="F47" s="12">
        <v>24.21</v>
      </c>
      <c r="G47" s="12">
        <v>0</v>
      </c>
      <c r="H47" s="13">
        <f t="shared" si="1"/>
        <v>11481.592500000001</v>
      </c>
      <c r="I47" s="23"/>
      <c r="J47" s="24"/>
    </row>
    <row r="48" spans="1:10" ht="33" customHeight="1">
      <c r="A48" s="9" t="s">
        <v>1239</v>
      </c>
      <c r="B48" s="10" t="s">
        <v>31</v>
      </c>
      <c r="C48" s="10" t="s">
        <v>1165</v>
      </c>
      <c r="D48" s="11" t="s">
        <v>28</v>
      </c>
      <c r="E48" s="11" t="s">
        <v>1238</v>
      </c>
      <c r="F48" s="12">
        <v>23.79</v>
      </c>
      <c r="G48" s="12">
        <v>0</v>
      </c>
      <c r="H48" s="13">
        <f t="shared" si="1"/>
        <v>11282.407499999999</v>
      </c>
      <c r="I48" s="23"/>
      <c r="J48" s="24"/>
    </row>
    <row r="49" spans="1:10" ht="22.7" customHeight="1">
      <c r="A49" s="9"/>
      <c r="B49" s="235" t="s">
        <v>1240</v>
      </c>
      <c r="C49" s="235"/>
      <c r="D49" s="11"/>
      <c r="E49" s="11"/>
      <c r="F49" s="12">
        <v>0</v>
      </c>
      <c r="G49" s="12">
        <v>0</v>
      </c>
      <c r="H49" s="13"/>
      <c r="I49" s="23"/>
      <c r="J49" s="24"/>
    </row>
    <row r="50" spans="1:10" ht="51.4" customHeight="1">
      <c r="A50" s="9">
        <v>43</v>
      </c>
      <c r="B50" s="10" t="s">
        <v>1141</v>
      </c>
      <c r="C50" s="10" t="s">
        <v>1241</v>
      </c>
      <c r="D50" s="11" t="s">
        <v>186</v>
      </c>
      <c r="E50" s="11" t="s">
        <v>1242</v>
      </c>
      <c r="F50" s="12">
        <v>25.491599999999998</v>
      </c>
      <c r="G50" s="12">
        <v>1.764</v>
      </c>
      <c r="H50" s="13">
        <f t="shared" si="1"/>
        <v>7693.1099640000002</v>
      </c>
      <c r="I50" s="23"/>
      <c r="J50" s="24"/>
    </row>
    <row r="51" spans="1:10" ht="42" customHeight="1">
      <c r="A51" s="9">
        <v>44</v>
      </c>
      <c r="B51" s="10" t="s">
        <v>1243</v>
      </c>
      <c r="C51" s="10" t="s">
        <v>1244</v>
      </c>
      <c r="D51" s="11" t="s">
        <v>186</v>
      </c>
      <c r="E51" s="11" t="s">
        <v>1245</v>
      </c>
      <c r="F51" s="12">
        <v>8.6572499999999994</v>
      </c>
      <c r="G51" s="12">
        <v>5.1890999999999998</v>
      </c>
      <c r="H51" s="13">
        <f t="shared" si="1"/>
        <v>1546.7908574999999</v>
      </c>
      <c r="I51" s="23"/>
      <c r="J51" s="24"/>
    </row>
    <row r="52" spans="1:10" ht="48.75" customHeight="1">
      <c r="A52" s="9">
        <v>45</v>
      </c>
      <c r="B52" s="10" t="s">
        <v>1246</v>
      </c>
      <c r="C52" s="10" t="s">
        <v>1247</v>
      </c>
      <c r="D52" s="11" t="s">
        <v>1116</v>
      </c>
      <c r="E52" s="11" t="s">
        <v>47</v>
      </c>
      <c r="F52" s="12">
        <v>595.21140000000003</v>
      </c>
      <c r="G52" s="12">
        <v>529.20000000000005</v>
      </c>
      <c r="H52" s="13">
        <f t="shared" si="1"/>
        <v>3571.2683999999999</v>
      </c>
      <c r="I52" s="23"/>
      <c r="J52" s="24"/>
    </row>
    <row r="53" spans="1:10" ht="49.9" customHeight="1">
      <c r="A53" s="9">
        <v>46</v>
      </c>
      <c r="B53" s="10" t="s">
        <v>1039</v>
      </c>
      <c r="C53" s="10" t="s">
        <v>1248</v>
      </c>
      <c r="D53" s="11" t="s">
        <v>783</v>
      </c>
      <c r="E53" s="11" t="s">
        <v>47</v>
      </c>
      <c r="F53" s="12">
        <v>1192.7508</v>
      </c>
      <c r="G53" s="12">
        <v>482.64</v>
      </c>
      <c r="H53" s="13">
        <f t="shared" si="1"/>
        <v>7156.5047999999997</v>
      </c>
      <c r="I53" s="23"/>
      <c r="J53" s="24"/>
    </row>
    <row r="54" spans="1:10" ht="33" customHeight="1">
      <c r="A54" s="9">
        <v>47</v>
      </c>
      <c r="B54" s="10" t="s">
        <v>26</v>
      </c>
      <c r="C54" s="10" t="s">
        <v>1163</v>
      </c>
      <c r="D54" s="11" t="s">
        <v>28</v>
      </c>
      <c r="E54" s="11" t="s">
        <v>1249</v>
      </c>
      <c r="F54" s="12">
        <v>24.21</v>
      </c>
      <c r="G54" s="12">
        <v>0</v>
      </c>
      <c r="H54" s="13">
        <f t="shared" si="1"/>
        <v>646.40700000000004</v>
      </c>
      <c r="I54" s="23"/>
      <c r="J54" s="24"/>
    </row>
    <row r="55" spans="1:10" ht="33" customHeight="1">
      <c r="A55" s="14">
        <v>48</v>
      </c>
      <c r="B55" s="15" t="s">
        <v>31</v>
      </c>
      <c r="C55" s="15" t="s">
        <v>1165</v>
      </c>
      <c r="D55" s="16" t="s">
        <v>28</v>
      </c>
      <c r="E55" s="16" t="s">
        <v>1249</v>
      </c>
      <c r="F55" s="12">
        <v>23.79</v>
      </c>
      <c r="G55" s="12">
        <v>0</v>
      </c>
      <c r="H55" s="17">
        <f t="shared" si="1"/>
        <v>635.19299999999998</v>
      </c>
      <c r="I55" s="25"/>
      <c r="J55" s="26"/>
    </row>
    <row r="56" spans="1:10" s="1" customFormat="1" ht="23.25" customHeight="1">
      <c r="A56" s="236" t="s">
        <v>12</v>
      </c>
      <c r="B56" s="237"/>
      <c r="C56" s="238"/>
      <c r="D56" s="18"/>
      <c r="E56" s="18"/>
      <c r="F56" s="19"/>
      <c r="G56" s="19"/>
      <c r="H56" s="20">
        <f>SUM(H6:H55)</f>
        <v>550924.19281499996</v>
      </c>
      <c r="I56" s="18"/>
      <c r="J56" s="18"/>
    </row>
  </sheetData>
  <autoFilter ref="A1:J56">
    <extLst/>
  </autoFilter>
  <mergeCells count="15">
    <mergeCell ref="B49:C49"/>
    <mergeCell ref="A56:C56"/>
    <mergeCell ref="A2:A4"/>
    <mergeCell ref="B2:B4"/>
    <mergeCell ref="C2:C4"/>
    <mergeCell ref="A1:J1"/>
    <mergeCell ref="F2:J2"/>
    <mergeCell ref="F3:G3"/>
    <mergeCell ref="B5:C5"/>
    <mergeCell ref="B17:C17"/>
    <mergeCell ref="D2:D4"/>
    <mergeCell ref="E2:E4"/>
    <mergeCell ref="H3:H4"/>
    <mergeCell ref="I3:I4"/>
    <mergeCell ref="J3:J4"/>
  </mergeCells>
  <phoneticPr fontId="34" type="noConversion"/>
  <pageMargins left="0.78680555555555598" right="0.196527777777778" top="0.78680555555555598" bottom="0.39305555555555599" header="0" footer="0"/>
  <pageSetup paperSize="9" scale="8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汇总表</vt:lpstr>
      <vt:lpstr>硬质景观及成品摆件</vt:lpstr>
      <vt:lpstr>绿化苗木</vt:lpstr>
      <vt:lpstr>给排水</vt:lpstr>
      <vt:lpstr>景观示范区给排水</vt:lpstr>
      <vt:lpstr>景观示范区电气</vt:lpstr>
      <vt:lpstr>绿化苗木!Print_Area</vt:lpstr>
    </vt:vector>
  </TitlesOfParts>
  <Company>ComponentOne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xbany</cp:lastModifiedBy>
  <dcterms:created xsi:type="dcterms:W3CDTF">2020-11-19T09:45:00Z</dcterms:created>
  <dcterms:modified xsi:type="dcterms:W3CDTF">2021-03-25T09:32:55Z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42BCD7DE84084BE69104B59D28B98F4F</vt:lpwstr>
  </property>
</Properties>
</file>