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 tabRatio="886"/>
  </bookViews>
  <sheets>
    <sheet name="汇总表" sheetId="5" r:id="rId1"/>
    <sheet name="二层新增广播" sheetId="1" r:id="rId2"/>
    <sheet name="二层新增插座" sheetId="2" r:id="rId3"/>
    <sheet name="一层二层增加照明灯具" sheetId="4" r:id="rId4"/>
  </sheets>
  <calcPr calcId="144525"/>
</workbook>
</file>

<file path=xl/sharedStrings.xml><?xml version="1.0" encoding="utf-8"?>
<sst xmlns="http://schemas.openxmlformats.org/spreadsheetml/2006/main" count="96" uniqueCount="53">
  <si>
    <t>变更汇总表</t>
  </si>
  <si>
    <t>序号</t>
  </si>
  <si>
    <t>项目名称</t>
  </si>
  <si>
    <t>金额（元）</t>
  </si>
  <si>
    <t>备注</t>
  </si>
  <si>
    <t>二层新增广播</t>
  </si>
  <si>
    <t>二层新增插座</t>
  </si>
  <si>
    <t>一层二层增加照明灯具</t>
  </si>
  <si>
    <t>合计（元）</t>
  </si>
  <si>
    <t>新增扬声器</t>
  </si>
  <si>
    <t>项目特征描述</t>
  </si>
  <si>
    <t>计量单位</t>
  </si>
  <si>
    <t>工程量</t>
  </si>
  <si>
    <t>综合单价（元）</t>
  </si>
  <si>
    <t>其中主材费</t>
  </si>
  <si>
    <t>合 价（元）</t>
  </si>
  <si>
    <t>扬声器</t>
  </si>
  <si>
    <t>1.名称:音箱（广播喇叭）
2.类别:详见图纸设计
3.安装方式:壁挂
4.未尽事宜，详见图纸</t>
  </si>
  <si>
    <t>只</t>
  </si>
  <si>
    <t>参考原合同</t>
  </si>
  <si>
    <t>1.名称:音箱（壁挂广播音柱）
2.类别:详见图纸设计
3.安装方式:壁挂
4.未尽事宜，详见图纸</t>
  </si>
  <si>
    <t>配线</t>
  </si>
  <si>
    <t>1.名称:管内穿线
2.型号:ZR-RVSP-2x1.0
3.配线部位:暗敷
4.未尽事宜，详见图纸</t>
  </si>
  <si>
    <t>m</t>
  </si>
  <si>
    <t>配管</t>
  </si>
  <si>
    <t>1.名称:钢管
2.规格:JDG20
3.配置形式:暗配
4.含接线盒、灯头盒、开关盒暗装
5.未尽事宜，详见图纸</t>
  </si>
  <si>
    <t>原合同</t>
  </si>
  <si>
    <t>功放</t>
  </si>
  <si>
    <t>1.名称:功放
2.规格:额定输出功率：120W
3.其他说明:满足规范和设计图纸要求</t>
  </si>
  <si>
    <t>台</t>
  </si>
  <si>
    <t>小计（元）</t>
  </si>
  <si>
    <t>元</t>
  </si>
  <si>
    <t>新增插座</t>
  </si>
  <si>
    <t>1.名称:管内穿线
2.型号:WDZBYJ-2.5
3.材质:铜芯
4.配线部位:暗敷
5.未尽事宜，详见图纸</t>
  </si>
  <si>
    <t>郑三</t>
  </si>
  <si>
    <t>1.名称:电气配管
2.材质:镀锌钢管
3.规格:SC20
4.配置形式:暗配
5.含接线盒、灯头盒、开关盒暗装
6.未尽事宜，详见图纸</t>
  </si>
  <si>
    <t>天晟</t>
  </si>
  <si>
    <t>插座</t>
  </si>
  <si>
    <t>1.名称:单相安全型二、三极地插座
2.规格:250V 10A
3.未尽事宜，详见图纸</t>
  </si>
  <si>
    <t>个</t>
  </si>
  <si>
    <t>1.名称:单相安全型二、三极插座（防水）
2.规格:250V 10A
3.未尽事宜，详见图纸</t>
  </si>
  <si>
    <t>增加射灯</t>
  </si>
  <si>
    <t>普通灯具</t>
  </si>
  <si>
    <t>1.名称:可调节射灯1
2.型号:功率20W 色温3000K（一、二层）
3.未尽事宜，详见图纸</t>
  </si>
  <si>
    <t>套</t>
  </si>
  <si>
    <t>雷士</t>
  </si>
  <si>
    <t>1.名称:射灯2（一层）
2.型号:功率20W 色温3000K
3.未尽事宜，详见图纸</t>
  </si>
  <si>
    <t>1.名称:餐品照射灯（二层）
2.型号:功率20W 色温3000K
3.未尽事宜，详见图纸</t>
  </si>
  <si>
    <t>1.名称:电气配管
2.材质:JDG
3.规格:DN20
4.配置形式:管内穿线
5.未尽事宜，详见图纸</t>
  </si>
  <si>
    <t>盛宝</t>
  </si>
  <si>
    <t>普通灯具（拆除）</t>
  </si>
  <si>
    <t>1.名称:射灯（拆除）
2.型号:功率20W 色温3000K
3.未尽事宜，详见图纸</t>
  </si>
  <si>
    <t>吊顶打洞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</si>
</sst>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5" borderId="15" applyNumberFormat="0" applyAlignment="0" applyProtection="0">
      <alignment vertical="center"/>
    </xf>
    <xf numFmtId="0" fontId="12" fillId="15" borderId="10" applyNumberFormat="0" applyAlignment="0" applyProtection="0">
      <alignment vertical="center"/>
    </xf>
    <xf numFmtId="0" fontId="20" fillId="20" borderId="1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zoomScale="190" zoomScaleNormal="190" workbookViewId="0">
      <selection activeCell="C10" sqref="C10"/>
    </sheetView>
  </sheetViews>
  <sheetFormatPr defaultColWidth="9" defaultRowHeight="13.5" outlineLevelRow="6" outlineLevelCol="3"/>
  <cols>
    <col min="1" max="1" width="5.15833333333333" style="29" customWidth="1"/>
    <col min="2" max="2" width="19.875" customWidth="1"/>
    <col min="3" max="3" width="14.75" customWidth="1"/>
  </cols>
  <sheetData>
    <row r="1" spans="1:4">
      <c r="A1" s="30" t="s">
        <v>0</v>
      </c>
      <c r="B1" s="31"/>
      <c r="C1" s="31"/>
      <c r="D1" s="32"/>
    </row>
    <row r="2" spans="1:4">
      <c r="A2" s="33" t="s">
        <v>1</v>
      </c>
      <c r="B2" s="34" t="s">
        <v>2</v>
      </c>
      <c r="C2" s="34" t="s">
        <v>3</v>
      </c>
      <c r="D2" s="35" t="s">
        <v>4</v>
      </c>
    </row>
    <row r="3" spans="1:4">
      <c r="A3" s="33">
        <v>1</v>
      </c>
      <c r="B3" s="34" t="s">
        <v>5</v>
      </c>
      <c r="C3" s="36">
        <f>二层新增广播!H8</f>
        <v>12195.982</v>
      </c>
      <c r="D3" s="35"/>
    </row>
    <row r="4" spans="1:4">
      <c r="A4" s="33">
        <v>2</v>
      </c>
      <c r="B4" s="34" t="s">
        <v>6</v>
      </c>
      <c r="C4" s="36">
        <f>二层新增插座!H7</f>
        <v>35523.36</v>
      </c>
      <c r="D4" s="35"/>
    </row>
    <row r="5" spans="1:4">
      <c r="A5" s="33">
        <v>3</v>
      </c>
      <c r="B5" s="34" t="s">
        <v>7</v>
      </c>
      <c r="C5" s="36">
        <f>一层二层增加照明灯具!H9</f>
        <v>21582.786</v>
      </c>
      <c r="D5" s="35"/>
    </row>
    <row r="6" ht="14.25" spans="1:4">
      <c r="A6" s="37" t="s">
        <v>8</v>
      </c>
      <c r="B6" s="38"/>
      <c r="C6" s="39">
        <f>SUM(C3:C5)</f>
        <v>69302.128</v>
      </c>
      <c r="D6" s="40"/>
    </row>
    <row r="7" spans="3:3">
      <c r="C7" s="41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9" sqref="H9"/>
    </sheetView>
  </sheetViews>
  <sheetFormatPr defaultColWidth="9" defaultRowHeight="13.5" outlineLevelRow="7"/>
  <cols>
    <col min="3" max="3" width="19.25" customWidth="1"/>
  </cols>
  <sheetData>
    <row r="1" ht="25.5" spans="1:9">
      <c r="A1" s="25" t="s">
        <v>9</v>
      </c>
      <c r="B1" s="25"/>
      <c r="C1" s="25"/>
      <c r="D1" s="25"/>
      <c r="E1" s="25"/>
      <c r="F1" s="25"/>
      <c r="G1" s="25"/>
      <c r="H1" s="25"/>
      <c r="I1" s="25"/>
    </row>
    <row r="2" ht="22.5" spans="1:9">
      <c r="A2" s="16" t="s">
        <v>1</v>
      </c>
      <c r="B2" s="15" t="s">
        <v>2</v>
      </c>
      <c r="C2" s="15" t="s">
        <v>10</v>
      </c>
      <c r="D2" s="16" t="s">
        <v>11</v>
      </c>
      <c r="E2" s="16" t="s">
        <v>12</v>
      </c>
      <c r="F2" s="16" t="s">
        <v>13</v>
      </c>
      <c r="G2" s="16" t="s">
        <v>14</v>
      </c>
      <c r="H2" s="16" t="s">
        <v>15</v>
      </c>
      <c r="I2" s="16" t="s">
        <v>4</v>
      </c>
    </row>
    <row r="3" ht="45" spans="1:9">
      <c r="A3" s="7">
        <v>1</v>
      </c>
      <c r="B3" s="18" t="s">
        <v>16</v>
      </c>
      <c r="C3" s="26" t="s">
        <v>17</v>
      </c>
      <c r="D3" s="7" t="s">
        <v>18</v>
      </c>
      <c r="E3" s="7">
        <v>2</v>
      </c>
      <c r="F3" s="27">
        <v>506.67</v>
      </c>
      <c r="G3" s="27">
        <v>450</v>
      </c>
      <c r="H3" s="7">
        <f>F3*E3</f>
        <v>1013.34</v>
      </c>
      <c r="I3" s="7" t="s">
        <v>19</v>
      </c>
    </row>
    <row r="4" ht="56.25" spans="1:9">
      <c r="A4" s="7">
        <v>2</v>
      </c>
      <c r="B4" s="18" t="s">
        <v>16</v>
      </c>
      <c r="C4" s="26" t="s">
        <v>20</v>
      </c>
      <c r="D4" s="7" t="s">
        <v>18</v>
      </c>
      <c r="E4" s="7">
        <v>3</v>
      </c>
      <c r="F4" s="27">
        <f>2000*1.09+506.67</f>
        <v>2686.67</v>
      </c>
      <c r="G4" s="27">
        <v>2000</v>
      </c>
      <c r="H4" s="7">
        <f>F4*E4</f>
        <v>8060.01</v>
      </c>
      <c r="I4" s="7" t="s">
        <v>19</v>
      </c>
    </row>
    <row r="5" ht="45" spans="1:9">
      <c r="A5" s="7">
        <v>3</v>
      </c>
      <c r="B5" s="28" t="s">
        <v>21</v>
      </c>
      <c r="C5" s="26" t="s">
        <v>22</v>
      </c>
      <c r="D5" s="7" t="s">
        <v>23</v>
      </c>
      <c r="E5" s="7">
        <f>17.61+11.94</f>
        <v>29.55</v>
      </c>
      <c r="F5" s="7">
        <v>4.2</v>
      </c>
      <c r="G5" s="7">
        <v>3.78</v>
      </c>
      <c r="H5" s="7">
        <f>F5*E5</f>
        <v>124.11</v>
      </c>
      <c r="I5" s="7" t="s">
        <v>19</v>
      </c>
    </row>
    <row r="6" ht="67.5" spans="1:9">
      <c r="A6" s="7">
        <v>4</v>
      </c>
      <c r="B6" s="18" t="s">
        <v>24</v>
      </c>
      <c r="C6" s="26" t="s">
        <v>25</v>
      </c>
      <c r="D6" s="7" t="s">
        <v>23</v>
      </c>
      <c r="E6" s="7">
        <f>29.55</f>
        <v>29.55</v>
      </c>
      <c r="F6" s="7">
        <v>4.84</v>
      </c>
      <c r="G6" s="7">
        <v>4.4</v>
      </c>
      <c r="H6" s="7">
        <f>F6*E6</f>
        <v>143.022</v>
      </c>
      <c r="I6" s="27" t="s">
        <v>26</v>
      </c>
    </row>
    <row r="7" ht="56.25" spans="1:9">
      <c r="A7" s="7">
        <v>5</v>
      </c>
      <c r="B7" s="18" t="s">
        <v>27</v>
      </c>
      <c r="C7" s="18" t="s">
        <v>28</v>
      </c>
      <c r="D7" s="7" t="s">
        <v>29</v>
      </c>
      <c r="E7" s="7">
        <v>1</v>
      </c>
      <c r="F7" s="7">
        <f>2964.5-100*1.09</f>
        <v>2855.5</v>
      </c>
      <c r="G7" s="7">
        <f>2695-100</f>
        <v>2595</v>
      </c>
      <c r="H7" s="7">
        <f>F7*E7</f>
        <v>2855.5</v>
      </c>
      <c r="I7" s="27" t="s">
        <v>26</v>
      </c>
    </row>
    <row r="8" spans="1:9">
      <c r="A8" s="27" t="s">
        <v>30</v>
      </c>
      <c r="B8" s="27"/>
      <c r="C8" s="27"/>
      <c r="D8" s="27" t="s">
        <v>31</v>
      </c>
      <c r="E8" s="27"/>
      <c r="F8" s="27"/>
      <c r="G8" s="27"/>
      <c r="H8" s="27">
        <f>SUM(H3:H7)</f>
        <v>12195.982</v>
      </c>
      <c r="I8" s="27"/>
    </row>
  </sheetData>
  <mergeCells count="2">
    <mergeCell ref="A1:I1"/>
    <mergeCell ref="A8:C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8" sqref="H8"/>
    </sheetView>
  </sheetViews>
  <sheetFormatPr defaultColWidth="9" defaultRowHeight="13.5"/>
  <cols>
    <col min="1" max="2" width="9" style="11"/>
    <col min="3" max="3" width="15.125" style="11" customWidth="1"/>
    <col min="4" max="16384" width="9" style="11"/>
  </cols>
  <sheetData>
    <row r="1" ht="25.5" customHeight="1" spans="1:9">
      <c r="A1" s="12" t="s">
        <v>32</v>
      </c>
      <c r="B1" s="13"/>
      <c r="C1" s="13"/>
      <c r="D1" s="13"/>
      <c r="E1" s="13"/>
      <c r="F1" s="13"/>
      <c r="G1" s="13"/>
      <c r="H1" s="13"/>
      <c r="I1" s="21"/>
    </row>
    <row r="2" ht="22.5" spans="1:9">
      <c r="A2" s="14" t="s">
        <v>1</v>
      </c>
      <c r="B2" s="15" t="s">
        <v>2</v>
      </c>
      <c r="C2" s="15" t="s">
        <v>10</v>
      </c>
      <c r="D2" s="16" t="s">
        <v>11</v>
      </c>
      <c r="E2" s="16" t="s">
        <v>12</v>
      </c>
      <c r="F2" s="16" t="s">
        <v>13</v>
      </c>
      <c r="G2" s="16" t="s">
        <v>14</v>
      </c>
      <c r="H2" s="16" t="s">
        <v>15</v>
      </c>
      <c r="I2" s="22" t="s">
        <v>4</v>
      </c>
    </row>
    <row r="3" ht="67.5" spans="1:9">
      <c r="A3" s="17">
        <v>1</v>
      </c>
      <c r="B3" s="18" t="s">
        <v>21</v>
      </c>
      <c r="C3" s="18" t="s">
        <v>33</v>
      </c>
      <c r="D3" s="18" t="s">
        <v>23</v>
      </c>
      <c r="E3" s="7">
        <f>(3.22+15.63+33.48+19*0.3+1.5+1)*3</f>
        <v>181.59</v>
      </c>
      <c r="F3" s="7">
        <v>2.14</v>
      </c>
      <c r="G3" s="7">
        <v>1.78</v>
      </c>
      <c r="H3" s="7">
        <v>19909.4</v>
      </c>
      <c r="I3" s="23" t="s">
        <v>34</v>
      </c>
    </row>
    <row r="4" s="10" customFormat="1" ht="90" spans="1:12">
      <c r="A4" s="17">
        <v>2</v>
      </c>
      <c r="B4" s="18" t="s">
        <v>24</v>
      </c>
      <c r="C4" s="18" t="s">
        <v>35</v>
      </c>
      <c r="D4" s="18" t="s">
        <v>23</v>
      </c>
      <c r="E4" s="7">
        <f>3.22+15.63+33.48+19*0.3+1.5</f>
        <v>59.53</v>
      </c>
      <c r="F4" s="7">
        <v>5.48</v>
      </c>
      <c r="G4" s="7">
        <v>4.57</v>
      </c>
      <c r="H4" s="7">
        <v>253.96</v>
      </c>
      <c r="I4" s="23" t="s">
        <v>36</v>
      </c>
      <c r="J4" s="11"/>
      <c r="K4" s="11"/>
      <c r="L4" s="11"/>
    </row>
    <row r="5" s="10" customFormat="1" ht="56.25" spans="1:12">
      <c r="A5" s="17">
        <v>3</v>
      </c>
      <c r="B5" s="18" t="s">
        <v>37</v>
      </c>
      <c r="C5" s="18" t="s">
        <v>38</v>
      </c>
      <c r="D5" s="18" t="s">
        <v>39</v>
      </c>
      <c r="E5" s="7">
        <v>3</v>
      </c>
      <c r="F5" s="7">
        <v>384</v>
      </c>
      <c r="G5" s="7">
        <v>320</v>
      </c>
      <c r="H5" s="7">
        <v>7680</v>
      </c>
      <c r="I5" s="23" t="s">
        <v>19</v>
      </c>
      <c r="J5" s="11"/>
      <c r="K5" s="11"/>
      <c r="L5" s="11"/>
    </row>
    <row r="6" ht="56.25" spans="1:9">
      <c r="A6" s="17">
        <v>4</v>
      </c>
      <c r="B6" s="18" t="s">
        <v>37</v>
      </c>
      <c r="C6" s="18" t="s">
        <v>40</v>
      </c>
      <c r="D6" s="18" t="s">
        <v>39</v>
      </c>
      <c r="E6" s="7">
        <v>9</v>
      </c>
      <c r="F6" s="7">
        <v>384</v>
      </c>
      <c r="G6" s="7">
        <v>320</v>
      </c>
      <c r="H6" s="7">
        <v>7680</v>
      </c>
      <c r="I6" s="23" t="s">
        <v>19</v>
      </c>
    </row>
    <row r="7" spans="1:9">
      <c r="A7" s="19" t="s">
        <v>30</v>
      </c>
      <c r="B7" s="20"/>
      <c r="C7" s="20"/>
      <c r="D7" s="20" t="s">
        <v>31</v>
      </c>
      <c r="E7" s="20"/>
      <c r="F7" s="20"/>
      <c r="G7" s="20"/>
      <c r="H7" s="20">
        <f>SUM(H3:H6)</f>
        <v>35523.36</v>
      </c>
      <c r="I7" s="24"/>
    </row>
    <row r="12" s="10" customFormat="1"/>
  </sheetData>
  <mergeCells count="2">
    <mergeCell ref="A1:I1"/>
    <mergeCell ref="A7:C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H10" sqref="H10"/>
    </sheetView>
  </sheetViews>
  <sheetFormatPr defaultColWidth="9" defaultRowHeight="13.5"/>
  <cols>
    <col min="3" max="3" width="16.375" customWidth="1"/>
    <col min="5" max="5" width="10.375"/>
  </cols>
  <sheetData>
    <row r="1" spans="1:9">
      <c r="A1" s="1" t="s">
        <v>41</v>
      </c>
      <c r="B1" s="2"/>
      <c r="C1" s="2"/>
      <c r="D1" s="2"/>
      <c r="E1" s="2"/>
      <c r="F1" s="2"/>
      <c r="G1" s="2"/>
      <c r="H1" s="2"/>
      <c r="I1" s="8"/>
    </row>
    <row r="2" ht="45" spans="1:9">
      <c r="A2" s="3">
        <v>1</v>
      </c>
      <c r="B2" s="4" t="s">
        <v>42</v>
      </c>
      <c r="C2" s="5" t="s">
        <v>43</v>
      </c>
      <c r="D2" s="4" t="s">
        <v>44</v>
      </c>
      <c r="E2" s="4">
        <f>20+3</f>
        <v>23</v>
      </c>
      <c r="F2" s="4">
        <v>240</v>
      </c>
      <c r="G2" s="4">
        <v>230</v>
      </c>
      <c r="H2" s="4">
        <f>E2*F2</f>
        <v>5520</v>
      </c>
      <c r="I2" s="9" t="s">
        <v>45</v>
      </c>
    </row>
    <row r="3" ht="45" spans="1:9">
      <c r="A3" s="3">
        <v>2</v>
      </c>
      <c r="B3" s="4" t="s">
        <v>42</v>
      </c>
      <c r="C3" s="5" t="s">
        <v>46</v>
      </c>
      <c r="D3" s="4" t="s">
        <v>44</v>
      </c>
      <c r="E3" s="4">
        <f>28</f>
        <v>28</v>
      </c>
      <c r="F3" s="4">
        <v>240</v>
      </c>
      <c r="G3" s="4">
        <v>230</v>
      </c>
      <c r="H3" s="4">
        <f t="shared" ref="H3:H8" si="0">E3*F3</f>
        <v>6720</v>
      </c>
      <c r="I3" s="9" t="s">
        <v>45</v>
      </c>
    </row>
    <row r="4" ht="56.25" spans="1:9">
      <c r="A4" s="3">
        <v>3</v>
      </c>
      <c r="B4" s="4" t="s">
        <v>42</v>
      </c>
      <c r="C4" s="5" t="s">
        <v>47</v>
      </c>
      <c r="D4" s="4" t="s">
        <v>44</v>
      </c>
      <c r="E4" s="4">
        <f>11-3+14</f>
        <v>22</v>
      </c>
      <c r="F4" s="4">
        <v>240</v>
      </c>
      <c r="G4" s="4">
        <v>230</v>
      </c>
      <c r="H4" s="4">
        <f t="shared" si="0"/>
        <v>5280</v>
      </c>
      <c r="I4" s="9" t="s">
        <v>45</v>
      </c>
    </row>
    <row r="5" ht="56.25" spans="1:9">
      <c r="A5" s="3">
        <v>4</v>
      </c>
      <c r="B5" s="4" t="s">
        <v>24</v>
      </c>
      <c r="C5" s="5" t="s">
        <v>48</v>
      </c>
      <c r="D5" s="4" t="s">
        <v>23</v>
      </c>
      <c r="E5" s="4">
        <f>7+1.8+4.3+2+2*13</f>
        <v>41.1</v>
      </c>
      <c r="F5" s="4">
        <v>4.84</v>
      </c>
      <c r="G5" s="4">
        <v>4.4</v>
      </c>
      <c r="H5" s="4">
        <f t="shared" si="0"/>
        <v>198.924</v>
      </c>
      <c r="I5" s="9" t="s">
        <v>49</v>
      </c>
    </row>
    <row r="6" ht="56.25" spans="1:9">
      <c r="A6" s="3">
        <v>5</v>
      </c>
      <c r="B6" s="4" t="s">
        <v>21</v>
      </c>
      <c r="C6" s="5" t="s">
        <v>33</v>
      </c>
      <c r="D6" s="4" t="s">
        <v>23</v>
      </c>
      <c r="E6" s="4">
        <f>41.1*3</f>
        <v>123.3</v>
      </c>
      <c r="F6" s="4">
        <v>2.14</v>
      </c>
      <c r="G6" s="4">
        <v>1.78</v>
      </c>
      <c r="H6" s="4">
        <f t="shared" si="0"/>
        <v>263.862</v>
      </c>
      <c r="I6" s="9" t="s">
        <v>34</v>
      </c>
    </row>
    <row r="7" ht="45" spans="1:9">
      <c r="A7" s="3">
        <v>6</v>
      </c>
      <c r="B7" s="4" t="s">
        <v>50</v>
      </c>
      <c r="C7" s="5" t="s">
        <v>51</v>
      </c>
      <c r="D7" s="4" t="s">
        <v>44</v>
      </c>
      <c r="E7" s="4">
        <v>3</v>
      </c>
      <c r="F7" s="4">
        <v>50</v>
      </c>
      <c r="G7" s="4"/>
      <c r="H7" s="4">
        <f t="shared" si="0"/>
        <v>150</v>
      </c>
      <c r="I7" s="9"/>
    </row>
    <row r="8" spans="1:9">
      <c r="A8" s="3">
        <v>7</v>
      </c>
      <c r="B8" s="4" t="s">
        <v>52</v>
      </c>
      <c r="C8" s="5"/>
      <c r="D8" s="4" t="s">
        <v>39</v>
      </c>
      <c r="E8" s="4">
        <v>69</v>
      </c>
      <c r="F8" s="4">
        <v>50</v>
      </c>
      <c r="G8" s="4"/>
      <c r="H8" s="4">
        <f t="shared" si="0"/>
        <v>3450</v>
      </c>
      <c r="I8" s="9"/>
    </row>
    <row r="9" spans="1:9">
      <c r="A9" s="6" t="s">
        <v>30</v>
      </c>
      <c r="B9" s="7"/>
      <c r="C9" s="7"/>
      <c r="D9" s="7"/>
      <c r="E9" s="7"/>
      <c r="F9" s="7"/>
      <c r="G9" s="7"/>
      <c r="H9" s="4">
        <f>SUM(H2:H8)</f>
        <v>21582.786</v>
      </c>
      <c r="I9" s="9"/>
    </row>
  </sheetData>
  <mergeCells count="2">
    <mergeCell ref="A1:I1"/>
    <mergeCell ref="A9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二层新增广播</vt:lpstr>
      <vt:lpstr>二层新增插座</vt:lpstr>
      <vt:lpstr>一层二层增加照明灯具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小芋头开口笑</cp:lastModifiedBy>
  <dcterms:created xsi:type="dcterms:W3CDTF">2021-05-11T02:12:00Z</dcterms:created>
  <dcterms:modified xsi:type="dcterms:W3CDTF">2021-05-13T12:28:59Z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2F5CE2129ED843028692643099DAC367</vt:lpwstr>
  </property>
  <property fmtid="{D5CDD505-2E9C-101B-9397-08002B2CF9AE}" pid="3" name="KSOProductBuildVer">
    <vt:lpwstr>2052-11.1.0.10495</vt:lpwstr>
  </property>
</Properties>
</file>