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汇总表" sheetId="6" r:id="rId1"/>
    <sheet name="52#" sheetId="5" r:id="rId2"/>
    <sheet name="57#" sheetId="4" r:id="rId3"/>
  </sheets>
  <calcPr calcId="144525"/>
</workbook>
</file>

<file path=xl/sharedStrings.xml><?xml version="1.0" encoding="utf-8"?>
<sst xmlns="http://schemas.openxmlformats.org/spreadsheetml/2006/main" count="73" uniqueCount="28">
  <si>
    <t>报价汇总表</t>
  </si>
  <si>
    <t>序号</t>
  </si>
  <si>
    <t>分项名称</t>
  </si>
  <si>
    <t>施工内容</t>
  </si>
  <si>
    <t>52#</t>
  </si>
  <si>
    <t>57#</t>
  </si>
  <si>
    <t>合计工程量</t>
  </si>
  <si>
    <t>单位</t>
  </si>
  <si>
    <t>单价</t>
  </si>
  <si>
    <t>合价</t>
  </si>
  <si>
    <t>备注</t>
  </si>
  <si>
    <t>烟道</t>
  </si>
  <si>
    <t>新增烟道</t>
  </si>
  <si>
    <t>m</t>
  </si>
  <si>
    <t>砌体墙</t>
  </si>
  <si>
    <t>新增砌体墙</t>
  </si>
  <si>
    <t>m3</t>
  </si>
  <si>
    <t>墙面抹灰</t>
  </si>
  <si>
    <t>新增墙面抹灰</t>
  </si>
  <si>
    <t>m2</t>
  </si>
  <si>
    <t>合计（元）</t>
  </si>
  <si>
    <t>52#报价单</t>
  </si>
  <si>
    <t>楼号</t>
  </si>
  <si>
    <t>施工层数</t>
  </si>
  <si>
    <t>每层工程量</t>
  </si>
  <si>
    <t>33层</t>
  </si>
  <si>
    <t>合计</t>
  </si>
  <si>
    <t>57#报价单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</si>
</sst>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H26" sqref="H26"/>
    </sheetView>
  </sheetViews>
  <sheetFormatPr defaultColWidth="9" defaultRowHeight="13.5" outlineLevelRow="6"/>
  <cols>
    <col min="1" max="1" width="6.66666666666667" style="1" customWidth="1"/>
    <col min="2" max="3" width="16.225" style="1" customWidth="1"/>
    <col min="4" max="5" width="10.775" style="1" customWidth="1"/>
    <col min="6" max="6" width="13.4416666666667" style="1" customWidth="1"/>
    <col min="7" max="7" width="9" style="1"/>
    <col min="8" max="8" width="12.8916666666667" style="1"/>
    <col min="9" max="9" width="13.225" style="1" customWidth="1"/>
    <col min="10" max="10" width="23.4416666666667" style="1" customWidth="1"/>
    <col min="11" max="12" width="9" style="1"/>
    <col min="13" max="14" width="12.625" style="1"/>
    <col min="15" max="16381" width="9" style="1"/>
    <col min="16382" max="16384" width="9" style="24"/>
  </cols>
  <sheetData>
    <row r="1" s="1" customFormat="1" ht="37.8" customHeight="1" spans="1:10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="2" customFormat="1" ht="27.6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3" customFormat="1" ht="25" customHeight="1" spans="1:10">
      <c r="A3" s="8">
        <v>1</v>
      </c>
      <c r="B3" s="9" t="s">
        <v>11</v>
      </c>
      <c r="C3" s="10" t="s">
        <v>12</v>
      </c>
      <c r="D3" s="14">
        <f>'52#'!G3</f>
        <v>11.6</v>
      </c>
      <c r="E3" s="14">
        <f>'57#'!G3</f>
        <v>5.8</v>
      </c>
      <c r="F3" s="14">
        <f>SUM(D3:E3)</f>
        <v>17.4</v>
      </c>
      <c r="G3" s="8" t="s">
        <v>13</v>
      </c>
      <c r="H3" s="20">
        <f>200/12+55</f>
        <v>71.6666666666667</v>
      </c>
      <c r="I3" s="12">
        <f>F3*H3</f>
        <v>1247</v>
      </c>
      <c r="J3" s="10"/>
    </row>
    <row r="4" s="3" customFormat="1" ht="25" customHeight="1" spans="1:10">
      <c r="A4" s="8">
        <v>2</v>
      </c>
      <c r="B4" s="9" t="s">
        <v>14</v>
      </c>
      <c r="C4" s="8" t="s">
        <v>15</v>
      </c>
      <c r="D4" s="14">
        <f>'52#'!G4</f>
        <v>1.99048</v>
      </c>
      <c r="E4" s="14">
        <f>'57#'!G4</f>
        <v>0.99524</v>
      </c>
      <c r="F4" s="14">
        <f>SUM(D4:E4)</f>
        <v>2.98572</v>
      </c>
      <c r="G4" s="8" t="s">
        <v>16</v>
      </c>
      <c r="H4" s="20">
        <v>626.34</v>
      </c>
      <c r="I4" s="12">
        <f>F4*H4</f>
        <v>1870.0758648</v>
      </c>
      <c r="J4" s="10"/>
    </row>
    <row r="5" s="3" customFormat="1" ht="25" customHeight="1" spans="1:10">
      <c r="A5" s="8">
        <v>3</v>
      </c>
      <c r="B5" s="9" t="s">
        <v>17</v>
      </c>
      <c r="C5" s="8" t="s">
        <v>18</v>
      </c>
      <c r="D5" s="14">
        <f>'52#'!G5</f>
        <v>22.1288</v>
      </c>
      <c r="E5" s="14">
        <f>'57#'!G5</f>
        <v>11.0644</v>
      </c>
      <c r="F5" s="14">
        <f>SUM(D5:E5)</f>
        <v>33.1932</v>
      </c>
      <c r="G5" s="8" t="s">
        <v>19</v>
      </c>
      <c r="H5" s="20">
        <v>42.83</v>
      </c>
      <c r="I5" s="12">
        <f>F5*H5</f>
        <v>1421.664756</v>
      </c>
      <c r="J5" s="10"/>
    </row>
    <row r="6" s="3" customFormat="1" ht="26.4" customHeight="1" spans="1:10">
      <c r="A6" s="8">
        <v>4</v>
      </c>
      <c r="B6" s="8" t="s">
        <v>20</v>
      </c>
      <c r="C6" s="8"/>
      <c r="D6" s="8"/>
      <c r="E6" s="8"/>
      <c r="F6" s="8"/>
      <c r="G6" s="8"/>
      <c r="H6" s="8"/>
      <c r="I6" s="23">
        <f>SUM(I3:I5)</f>
        <v>4538.7406208</v>
      </c>
      <c r="J6" s="8"/>
    </row>
    <row r="7" ht="25" customHeight="1" spans="1:2">
      <c r="A7" s="26"/>
      <c r="B7" s="27"/>
    </row>
  </sheetData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E25" sqref="E25"/>
    </sheetView>
  </sheetViews>
  <sheetFormatPr defaultColWidth="9" defaultRowHeight="13.5" outlineLevelRow="5"/>
  <cols>
    <col min="1" max="1" width="6.66666666666667" style="1" customWidth="1"/>
    <col min="2" max="2" width="11" style="1" customWidth="1"/>
    <col min="3" max="3" width="16.225" style="1" customWidth="1"/>
    <col min="4" max="4" width="22.1083333333333" style="1" customWidth="1"/>
    <col min="5" max="5" width="13" style="1" customWidth="1"/>
    <col min="6" max="6" width="14.5583333333333" style="1" customWidth="1"/>
    <col min="7" max="7" width="14.8916666666667" style="1" customWidth="1"/>
    <col min="8" max="8" width="9" style="1"/>
    <col min="9" max="9" width="10.625" style="4" customWidth="1"/>
    <col min="10" max="10" width="13.225" style="1" customWidth="1"/>
    <col min="11" max="11" width="23.4416666666667" style="1" customWidth="1"/>
    <col min="12" max="16383" width="9" style="1"/>
    <col min="16384" max="16384" width="9" style="5"/>
  </cols>
  <sheetData>
    <row r="1" s="1" customFormat="1" ht="37.8" customHeight="1" spans="1:11">
      <c r="A1" s="6" t="s">
        <v>21</v>
      </c>
      <c r="B1" s="6"/>
      <c r="C1" s="6"/>
      <c r="D1" s="6"/>
      <c r="E1" s="6"/>
      <c r="F1" s="6"/>
      <c r="G1" s="6"/>
      <c r="H1" s="6"/>
      <c r="I1" s="17"/>
      <c r="J1" s="6"/>
      <c r="K1" s="6"/>
    </row>
    <row r="2" s="2" customFormat="1" ht="27.6" customHeight="1" spans="1:11">
      <c r="A2" s="7" t="s">
        <v>1</v>
      </c>
      <c r="B2" s="7" t="s">
        <v>22</v>
      </c>
      <c r="C2" s="7" t="s">
        <v>2</v>
      </c>
      <c r="D2" s="7" t="s">
        <v>3</v>
      </c>
      <c r="E2" s="7" t="s">
        <v>23</v>
      </c>
      <c r="F2" s="7" t="s">
        <v>24</v>
      </c>
      <c r="G2" s="7" t="s">
        <v>6</v>
      </c>
      <c r="H2" s="7" t="s">
        <v>7</v>
      </c>
      <c r="I2" s="18" t="s">
        <v>8</v>
      </c>
      <c r="J2" s="7" t="s">
        <v>9</v>
      </c>
      <c r="K2" s="7" t="s">
        <v>10</v>
      </c>
    </row>
    <row r="3" s="3" customFormat="1" ht="25" customHeight="1" spans="1:11">
      <c r="A3" s="8">
        <v>1</v>
      </c>
      <c r="B3" s="9" t="s">
        <v>4</v>
      </c>
      <c r="C3" s="9" t="s">
        <v>11</v>
      </c>
      <c r="D3" s="10" t="s">
        <v>12</v>
      </c>
      <c r="E3" s="8" t="s">
        <v>25</v>
      </c>
      <c r="F3" s="11">
        <f>2.9*4</f>
        <v>11.6</v>
      </c>
      <c r="G3" s="12">
        <f>F3</f>
        <v>11.6</v>
      </c>
      <c r="H3" s="8" t="s">
        <v>13</v>
      </c>
      <c r="I3" s="20">
        <f>200/12+55</f>
        <v>71.6666666666667</v>
      </c>
      <c r="J3" s="12">
        <f>G3*I3</f>
        <v>831.333333333333</v>
      </c>
      <c r="K3" s="10"/>
    </row>
    <row r="4" s="3" customFormat="1" ht="25" customHeight="1" spans="1:11">
      <c r="A4" s="8">
        <v>2</v>
      </c>
      <c r="B4" s="13"/>
      <c r="C4" s="9" t="s">
        <v>14</v>
      </c>
      <c r="D4" s="8" t="s">
        <v>15</v>
      </c>
      <c r="E4" s="8" t="s">
        <v>25</v>
      </c>
      <c r="F4" s="14">
        <f>(1.99+1.59)/2*0.1*(2.9-0.12)*4</f>
        <v>1.99048</v>
      </c>
      <c r="G4" s="12">
        <f>F4</f>
        <v>1.99048</v>
      </c>
      <c r="H4" s="8" t="s">
        <v>16</v>
      </c>
      <c r="I4" s="20">
        <v>626.34</v>
      </c>
      <c r="J4" s="12">
        <f>G4*I4</f>
        <v>1246.7172432</v>
      </c>
      <c r="K4" s="10"/>
    </row>
    <row r="5" s="3" customFormat="1" ht="25" customHeight="1" spans="1:11">
      <c r="A5" s="8">
        <v>3</v>
      </c>
      <c r="B5" s="13"/>
      <c r="C5" s="9" t="s">
        <v>17</v>
      </c>
      <c r="D5" s="8" t="s">
        <v>18</v>
      </c>
      <c r="E5" s="8" t="s">
        <v>25</v>
      </c>
      <c r="F5" s="11">
        <f>1.99*(2.9-0.12)*4</f>
        <v>22.1288</v>
      </c>
      <c r="G5" s="12">
        <f>F5</f>
        <v>22.1288</v>
      </c>
      <c r="H5" s="8" t="s">
        <v>19</v>
      </c>
      <c r="I5" s="20">
        <v>42.83</v>
      </c>
      <c r="J5" s="12">
        <f>G5*I5</f>
        <v>947.776504</v>
      </c>
      <c r="K5" s="10"/>
    </row>
    <row r="6" s="3" customFormat="1" ht="26.4" customHeight="1" spans="1:11">
      <c r="A6" s="8">
        <v>4</v>
      </c>
      <c r="B6" s="15"/>
      <c r="C6" s="16" t="s">
        <v>26</v>
      </c>
      <c r="D6" s="8"/>
      <c r="E6" s="8"/>
      <c r="F6" s="14"/>
      <c r="G6" s="8"/>
      <c r="H6" s="8"/>
      <c r="I6" s="14"/>
      <c r="J6" s="23">
        <f>SUM(J3:J5)</f>
        <v>3025.82708053333</v>
      </c>
      <c r="K6" s="8"/>
    </row>
  </sheetData>
  <mergeCells count="2">
    <mergeCell ref="A1:K1"/>
    <mergeCell ref="B3:B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F30" sqref="E29:F30"/>
    </sheetView>
  </sheetViews>
  <sheetFormatPr defaultColWidth="9" defaultRowHeight="13.5" outlineLevelRow="5"/>
  <cols>
    <col min="1" max="1" width="6.66666666666667" style="1" customWidth="1"/>
    <col min="2" max="2" width="11" style="1" customWidth="1"/>
    <col min="3" max="3" width="16.225" style="1" customWidth="1"/>
    <col min="4" max="4" width="22.1083333333333" style="1" customWidth="1"/>
    <col min="5" max="5" width="13" style="1" customWidth="1"/>
    <col min="6" max="6" width="14.5583333333333" style="1" customWidth="1"/>
    <col min="7" max="7" width="14.8916666666667" style="1" customWidth="1"/>
    <col min="8" max="8" width="9" style="1"/>
    <col min="9" max="9" width="10.625" style="4" customWidth="1"/>
    <col min="10" max="10" width="13.225" style="1" customWidth="1"/>
    <col min="11" max="11" width="23.4416666666667" style="1" customWidth="1"/>
    <col min="12" max="12" width="9" style="1"/>
    <col min="13" max="14" width="12.625" style="1"/>
    <col min="15" max="16383" width="9" style="1"/>
    <col min="16384" max="16384" width="9" style="5"/>
  </cols>
  <sheetData>
    <row r="1" s="1" customFormat="1" ht="37.8" customHeight="1" spans="1:11">
      <c r="A1" s="6" t="s">
        <v>27</v>
      </c>
      <c r="B1" s="6"/>
      <c r="C1" s="6"/>
      <c r="D1" s="6"/>
      <c r="E1" s="6"/>
      <c r="F1" s="6"/>
      <c r="G1" s="6"/>
      <c r="H1" s="6"/>
      <c r="I1" s="17"/>
      <c r="J1" s="6"/>
      <c r="K1" s="6"/>
    </row>
    <row r="2" s="2" customFormat="1" ht="27.6" customHeight="1" spans="1:14">
      <c r="A2" s="7" t="s">
        <v>1</v>
      </c>
      <c r="B2" s="7" t="s">
        <v>22</v>
      </c>
      <c r="C2" s="7" t="s">
        <v>2</v>
      </c>
      <c r="D2" s="7" t="s">
        <v>3</v>
      </c>
      <c r="E2" s="7" t="s">
        <v>23</v>
      </c>
      <c r="F2" s="7" t="s">
        <v>24</v>
      </c>
      <c r="G2" s="7" t="s">
        <v>6</v>
      </c>
      <c r="H2" s="7" t="s">
        <v>7</v>
      </c>
      <c r="I2" s="18" t="s">
        <v>8</v>
      </c>
      <c r="J2" s="7" t="s">
        <v>9</v>
      </c>
      <c r="K2" s="7" t="s">
        <v>10</v>
      </c>
      <c r="M2" s="19"/>
      <c r="N2" s="19"/>
    </row>
    <row r="3" s="3" customFormat="1" ht="25" customHeight="1" spans="1:14">
      <c r="A3" s="8">
        <v>1</v>
      </c>
      <c r="B3" s="9" t="s">
        <v>5</v>
      </c>
      <c r="C3" s="9" t="s">
        <v>11</v>
      </c>
      <c r="D3" s="10" t="s">
        <v>12</v>
      </c>
      <c r="E3" s="8" t="s">
        <v>25</v>
      </c>
      <c r="F3" s="11">
        <f>2.9*2</f>
        <v>5.8</v>
      </c>
      <c r="G3" s="12">
        <f>F3</f>
        <v>5.8</v>
      </c>
      <c r="H3" s="8" t="s">
        <v>13</v>
      </c>
      <c r="I3" s="20">
        <f>200/12+55</f>
        <v>71.6666666666667</v>
      </c>
      <c r="J3" s="12">
        <f>G3*I3</f>
        <v>415.666666666667</v>
      </c>
      <c r="K3" s="10"/>
      <c r="M3" s="21"/>
      <c r="N3" s="22"/>
    </row>
    <row r="4" s="3" customFormat="1" ht="25" customHeight="1" spans="1:14">
      <c r="A4" s="8">
        <v>2</v>
      </c>
      <c r="B4" s="13"/>
      <c r="C4" s="9" t="s">
        <v>14</v>
      </c>
      <c r="D4" s="8" t="s">
        <v>15</v>
      </c>
      <c r="E4" s="8" t="s">
        <v>25</v>
      </c>
      <c r="F4" s="14">
        <f>(1.99+1.59)/2*0.1*(2.9-0.12)*2</f>
        <v>0.99524</v>
      </c>
      <c r="G4" s="12">
        <f>F4</f>
        <v>0.99524</v>
      </c>
      <c r="H4" s="8" t="s">
        <v>16</v>
      </c>
      <c r="I4" s="20">
        <v>626.34</v>
      </c>
      <c r="J4" s="12">
        <f>G4*I4</f>
        <v>623.3586216</v>
      </c>
      <c r="K4" s="10"/>
      <c r="M4" s="21"/>
      <c r="N4" s="22"/>
    </row>
    <row r="5" s="3" customFormat="1" ht="25" customHeight="1" spans="1:14">
      <c r="A5" s="8">
        <v>3</v>
      </c>
      <c r="B5" s="13"/>
      <c r="C5" s="9" t="s">
        <v>17</v>
      </c>
      <c r="D5" s="8" t="s">
        <v>18</v>
      </c>
      <c r="E5" s="8" t="s">
        <v>25</v>
      </c>
      <c r="F5" s="11">
        <f>1.99*(2.9-0.12)*2</f>
        <v>11.0644</v>
      </c>
      <c r="G5" s="12">
        <f>F5</f>
        <v>11.0644</v>
      </c>
      <c r="H5" s="8" t="s">
        <v>19</v>
      </c>
      <c r="I5" s="20">
        <v>42.83</v>
      </c>
      <c r="J5" s="12">
        <f>G5*I5</f>
        <v>473.888252</v>
      </c>
      <c r="K5" s="10"/>
      <c r="M5" s="21"/>
      <c r="N5" s="22"/>
    </row>
    <row r="6" s="3" customFormat="1" ht="26.4" customHeight="1" spans="1:14">
      <c r="A6" s="8">
        <v>4</v>
      </c>
      <c r="B6" s="15"/>
      <c r="C6" s="16" t="s">
        <v>26</v>
      </c>
      <c r="D6" s="8"/>
      <c r="E6" s="8"/>
      <c r="F6" s="14"/>
      <c r="G6" s="8"/>
      <c r="H6" s="8"/>
      <c r="I6" s="14"/>
      <c r="J6" s="23">
        <f>SUM(J3:J5)</f>
        <v>1512.91354026667</v>
      </c>
      <c r="K6" s="8"/>
      <c r="M6" s="22"/>
      <c r="N6" s="22"/>
    </row>
  </sheetData>
  <mergeCells count="2">
    <mergeCell ref="A1:K1"/>
    <mergeCell ref="B3:B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52#</vt:lpstr>
      <vt:lpstr>57#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OLL</cp:lastModifiedBy>
  <dcterms:created xsi:type="dcterms:W3CDTF">2020-12-18T00:26:00Z</dcterms:created>
  <dcterms:modified xsi:type="dcterms:W3CDTF">2021-05-19T02:01:58Z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FEC6020901E549888B0BBE4A174056D1</vt:lpwstr>
  </property>
</Properties>
</file>