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<sst xmlns="http://schemas.openxmlformats.org/spreadsheetml/2006/main" count="124" uniqueCount="60">
  <si>
    <t>南</t>
  </si>
  <si>
    <t>计算式</t>
  </si>
  <si>
    <t>工程量</t>
  </si>
  <si>
    <t>单位</t>
  </si>
  <si>
    <t>1-4轴</t>
  </si>
  <si>
    <t>5.5-0.65</t>
  </si>
  <si>
    <t>m</t>
  </si>
  <si>
    <t>高</t>
  </si>
  <si>
    <t>垫层底标高-5.5</t>
  </si>
  <si>
    <t>绝对高程702.45=-0.65</t>
  </si>
  <si>
    <r>
      <rPr>
        <sz val="11"/>
        <color theme="1"/>
        <rFont val="宋体"/>
        <charset val="134"/>
        <scheme val="minor"/>
      </rPr>
      <t>（1.65-0.3+0.1+0.3+</t>
    </r>
    <r>
      <rPr>
        <sz val="11"/>
        <color rgb="FFFF0000"/>
        <rFont val="宋体"/>
        <charset val="134"/>
        <scheme val="minor"/>
      </rPr>
      <t>1.65-0.3+0.1+0.3+0.33*4.85</t>
    </r>
    <r>
      <rPr>
        <sz val="11"/>
        <color theme="1"/>
        <rFont val="宋体"/>
        <charset val="134"/>
        <scheme val="minor"/>
      </rPr>
      <t>）*4.85/2*（8.7+8.4+8.7）</t>
    </r>
  </si>
  <si>
    <t>m3</t>
  </si>
  <si>
    <t>挖土方</t>
  </si>
  <si>
    <t>319.11-18.6*（0.9+0.1）*0.1-18.6*0.8*0.9-1.65*（1.65-0.3）*0.6-（1.65+0.1）*（1.65-0.3+0.1）*0.1</t>
  </si>
  <si>
    <t>回填方</t>
  </si>
  <si>
    <t>5-8轴</t>
  </si>
  <si>
    <t>6.7-0.65</t>
  </si>
  <si>
    <t>垫层底标高-6.7</t>
  </si>
  <si>
    <r>
      <rPr>
        <sz val="11"/>
        <color theme="1"/>
        <rFont val="宋体"/>
        <charset val="134"/>
        <scheme val="minor"/>
      </rPr>
      <t>（1.65-0.3+0.1+0.3+</t>
    </r>
    <r>
      <rPr>
        <sz val="11"/>
        <color rgb="FFFF0000"/>
        <rFont val="宋体"/>
        <charset val="134"/>
        <scheme val="minor"/>
      </rPr>
      <t>1.65-0.3+0.1+0.3+0.33*6.05</t>
    </r>
    <r>
      <rPr>
        <sz val="11"/>
        <color theme="1"/>
        <rFont val="宋体"/>
        <charset val="134"/>
        <scheme val="minor"/>
      </rPr>
      <t>）*6.05/2*（8.7+8.4+8.7）</t>
    </r>
  </si>
  <si>
    <t>428.97-18.1*（0.9+0.1）*0.1-18.1*2*0.9-1.65*（1.65-0.3）*0.6-（1.65+0.1）*（1.65-0.3+0.1）*0.1</t>
  </si>
  <si>
    <t>4-5轴</t>
  </si>
  <si>
    <t>6.7-0.4</t>
  </si>
  <si>
    <t>绝对高程702.7=-0.4</t>
  </si>
  <si>
    <t>（1.65-0.3+0.1+0.3+1.65-0.3+0.1+0.3+0.33*4.85）*6.3/2*9</t>
  </si>
  <si>
    <t>144.6-9*（0.9+0.1）*0.1-9*2*0.9</t>
  </si>
  <si>
    <t>北</t>
  </si>
  <si>
    <t>1-3轴</t>
  </si>
  <si>
    <t>5.3-0.1</t>
  </si>
  <si>
    <t>垫层底标高-5.3</t>
  </si>
  <si>
    <t>绝对高程703.0=-0.1</t>
  </si>
  <si>
    <r>
      <rPr>
        <sz val="11"/>
        <color theme="1"/>
        <rFont val="宋体"/>
        <charset val="134"/>
        <scheme val="minor"/>
      </rPr>
      <t>（1.65-0.3+0.1+0.3+</t>
    </r>
    <r>
      <rPr>
        <sz val="11"/>
        <color rgb="FFFF0000"/>
        <rFont val="宋体"/>
        <charset val="134"/>
        <scheme val="minor"/>
      </rPr>
      <t>1.65-0.3+0.1+0.3+0.33*5.2</t>
    </r>
    <r>
      <rPr>
        <sz val="11"/>
        <rFont val="宋体"/>
        <charset val="134"/>
        <scheme val="minor"/>
      </rPr>
      <t>）*5.2/2*（8.7+8.4）+2.35*1.5*5.2</t>
    </r>
  </si>
  <si>
    <t>250.23-8.4*（0.9+0.1）*0.1-1.6*2.35*0.1-（8.4+2.8）*0.6*0.9-1.65*（1.65-0.3）*0.6-（1.65+0.1）*（1.65-0.3+0.1）*0.1</t>
  </si>
  <si>
    <t>6-8轴</t>
  </si>
  <si>
    <r>
      <rPr>
        <sz val="11"/>
        <color theme="1"/>
        <rFont val="宋体"/>
        <charset val="134"/>
        <scheme val="minor"/>
      </rPr>
      <t>（1.65-0.3+0.1+0.3+</t>
    </r>
    <r>
      <rPr>
        <sz val="11"/>
        <color rgb="FFFF0000"/>
        <rFont val="宋体"/>
        <charset val="134"/>
        <scheme val="minor"/>
      </rPr>
      <t>1.65-0.3+0.1+0.3+0.33*5.2</t>
    </r>
    <r>
      <rPr>
        <sz val="11"/>
        <color theme="1"/>
        <rFont val="宋体"/>
        <charset val="134"/>
        <scheme val="minor"/>
      </rPr>
      <t>）*5.2/2*（8.7+8.4）+2.35*1.2*5.2</t>
    </r>
  </si>
  <si>
    <t>246.57-13*（0.9+0.1）*0.1-1.3*2.35*0.1-（13+2.35）*0.6*0.9-1.65*（1.65-0.3）*0.6-（1.65+0.1）*（1.65-0.3+0.1）*0.1</t>
  </si>
  <si>
    <t>3-6轴</t>
  </si>
  <si>
    <t>5.5-0.1</t>
  </si>
  <si>
    <r>
      <rPr>
        <sz val="11"/>
        <color theme="1"/>
        <rFont val="宋体"/>
        <charset val="134"/>
        <scheme val="minor"/>
      </rPr>
      <t>（0.9+0.1+0.3+</t>
    </r>
    <r>
      <rPr>
        <sz val="11"/>
        <color rgb="FFFF0000"/>
        <rFont val="宋体"/>
        <charset val="134"/>
        <scheme val="minor"/>
      </rPr>
      <t>0.9+0.1+0.3+0.33*5.4）*5.4/2*26.4</t>
    </r>
  </si>
  <si>
    <t>312.35-(0.9+0.1)*26.4*0.1-0.9*26.4*0.8</t>
  </si>
  <si>
    <t>东</t>
  </si>
  <si>
    <t>A-D轴</t>
  </si>
  <si>
    <t>垫层底标高-5.1</t>
  </si>
  <si>
    <t>绝对高程703.1=0</t>
  </si>
  <si>
    <r>
      <rPr>
        <sz val="11"/>
        <color theme="1"/>
        <rFont val="宋体"/>
        <charset val="134"/>
        <scheme val="minor"/>
      </rPr>
      <t>（1.9+0.1+0.3+</t>
    </r>
    <r>
      <rPr>
        <sz val="11"/>
        <color rgb="FFFF0000"/>
        <rFont val="宋体"/>
        <charset val="134"/>
        <scheme val="minor"/>
      </rPr>
      <t>1.9+0.1+0.3+0.33*5.1）*5.1/2*（21.95+0.1+0.3）</t>
    </r>
  </si>
  <si>
    <t>346.69-1.6*3.2*0.1-1.65*3.5*0.1-1.9*4*0.1-1.8*3.8*0.1-1.5*3*0.5-1.65*3.2*0.5-1.8*3.6*0.65-1.9*3.8*0.7</t>
  </si>
  <si>
    <t>西</t>
  </si>
  <si>
    <r>
      <rPr>
        <sz val="11"/>
        <color theme="1"/>
        <rFont val="宋体"/>
        <charset val="134"/>
        <scheme val="minor"/>
      </rPr>
      <t>（1.95+0.1+0.3+</t>
    </r>
    <r>
      <rPr>
        <sz val="11"/>
        <color rgb="FFFF0000"/>
        <rFont val="宋体"/>
        <charset val="134"/>
        <scheme val="minor"/>
      </rPr>
      <t>1.95+0.1+0.3+0.33*5.1）*5.1/2*（21.95+0.1+0.3）</t>
    </r>
  </si>
  <si>
    <t>363.78-1.65*3.5*0.1*2-1.95*4.1*0.1*2-1.65*3.3*0.6*2-1.95*3.9*0.7*2</t>
  </si>
  <si>
    <t>东西两侧空腔部位</t>
  </si>
  <si>
    <t>5.5-1.08</t>
  </si>
  <si>
    <t>回填顶标高:板顶标高-1=-1.08</t>
  </si>
  <si>
    <t>8.4*18.8*4.42+8.4*10.075*4.42+3.412*8.725*4.42</t>
  </si>
  <si>
    <t>1203.65-15.39-19.94-18.8*（1.2+0.1）*0.1-18.8*0.8*1.2-10.075*0.8*0.1-8.4*0.7*0.1-8.725*0.6*0.1-10.075*0.7*0.6-4.8*0.6*0.6-5.725*0.5*0.6</t>
  </si>
  <si>
    <t>1138.23-0.49*8*4.42</t>
  </si>
  <si>
    <t>合计</t>
  </si>
  <si>
    <t>水泥土回填</t>
  </si>
  <si>
    <t>素土回填</t>
  </si>
  <si>
    <t>回填量</t>
  </si>
  <si>
    <t>1.6*3.2*0.1*2+1.9*3.8*0.1*2+1.5*3*0.5*2+1.8*3.6*0.65*2</t>
  </si>
  <si>
    <t>1.65*3.5*0.1*2+1.95*4.1*0.1*2+1.65*3.3*0.6*2+1.95*3.9*0.7*2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</si>
</sst>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4" fillId="11" borderId="2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8" fillId="15" borderId="4" applyNumberForma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3" borderId="1" xfId="0" applyNumberForma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selection activeCell="N4" sqref="N4"/>
    </sheetView>
  </sheetViews>
  <sheetFormatPr defaultColWidth="9" defaultRowHeight="13.5" outlineLevelCol="6"/>
  <cols>
    <col min="1" max="1" width="8.375" style="3" customWidth="1"/>
    <col min="2" max="2" width="44.875" style="3" customWidth="1"/>
    <col min="3" max="3" width="9.75" style="3" customWidth="1"/>
    <col min="4" max="4" width="7.5" style="3" customWidth="1"/>
    <col min="5" max="5" width="8.5" style="3" customWidth="1"/>
    <col min="6" max="6" width="7.875" style="3" customWidth="1"/>
    <col min="7" max="7" width="12.625" style="3" customWidth="1"/>
    <col min="8" max="16384" width="9" style="3"/>
  </cols>
  <sheetData>
    <row r="1" s="2" customFormat="1" ht="25" customHeight="1" spans="1:7">
      <c r="A1" s="4" t="s">
        <v>0</v>
      </c>
      <c r="B1" s="5" t="s">
        <v>1</v>
      </c>
      <c r="C1" s="6" t="s">
        <v>2</v>
      </c>
      <c r="D1" s="6" t="s">
        <v>3</v>
      </c>
      <c r="E1" s="5"/>
      <c r="F1" s="5"/>
      <c r="G1" s="5"/>
    </row>
    <row r="2" s="2" customFormat="1" ht="42" customHeight="1" spans="1:7">
      <c r="A2" s="5" t="s">
        <v>4</v>
      </c>
      <c r="B2" s="5" t="s">
        <v>5</v>
      </c>
      <c r="C2" s="6">
        <f ca="1">EVALUATE(B2)</f>
        <v>4.85</v>
      </c>
      <c r="D2" s="6" t="s">
        <v>6</v>
      </c>
      <c r="E2" s="5" t="s">
        <v>7</v>
      </c>
      <c r="F2" s="5" t="s">
        <v>8</v>
      </c>
      <c r="G2" s="5" t="s">
        <v>9</v>
      </c>
    </row>
    <row r="3" s="2" customFormat="1" ht="50" customHeight="1" spans="1:7">
      <c r="A3" s="5"/>
      <c r="B3" s="7" t="s">
        <v>10</v>
      </c>
      <c r="C3" s="6">
        <f ca="1">EVALUATE(B3)</f>
        <v>319.1127825</v>
      </c>
      <c r="D3" s="6" t="s">
        <v>11</v>
      </c>
      <c r="E3" s="5" t="s">
        <v>12</v>
      </c>
      <c r="F3" s="5"/>
      <c r="G3" s="5"/>
    </row>
    <row r="4" s="2" customFormat="1" ht="52" customHeight="1" spans="1:7">
      <c r="A4" s="5"/>
      <c r="B4" s="8" t="s">
        <v>13</v>
      </c>
      <c r="C4" s="9">
        <f ca="1">EVALUATE(B4)</f>
        <v>302.26775</v>
      </c>
      <c r="D4" s="6" t="s">
        <v>11</v>
      </c>
      <c r="E4" s="5" t="s">
        <v>14</v>
      </c>
      <c r="F4" s="5"/>
      <c r="G4" s="5"/>
    </row>
    <row r="5" s="2" customFormat="1" ht="39" customHeight="1" spans="1:7">
      <c r="A5" s="5" t="s">
        <v>15</v>
      </c>
      <c r="B5" s="5" t="s">
        <v>16</v>
      </c>
      <c r="C5" s="6">
        <f ca="1">EVALUATE(B5)</f>
        <v>6.05</v>
      </c>
      <c r="D5" s="6" t="s">
        <v>6</v>
      </c>
      <c r="E5" s="5" t="s">
        <v>7</v>
      </c>
      <c r="F5" s="5" t="s">
        <v>17</v>
      </c>
      <c r="G5" s="10" t="s">
        <v>9</v>
      </c>
    </row>
    <row r="6" s="2" customFormat="1" ht="42" customHeight="1" spans="1:7">
      <c r="A6" s="5"/>
      <c r="B6" s="7" t="s">
        <v>18</v>
      </c>
      <c r="C6" s="6">
        <f ca="1">EVALUATE(B6)</f>
        <v>428.9743425</v>
      </c>
      <c r="D6" s="6" t="s">
        <v>11</v>
      </c>
      <c r="E6" s="5" t="s">
        <v>12</v>
      </c>
      <c r="F6" s="5"/>
      <c r="G6" s="5"/>
    </row>
    <row r="7" s="2" customFormat="1" ht="38" customHeight="1" spans="1:7">
      <c r="A7" s="5"/>
      <c r="B7" s="8" t="s">
        <v>19</v>
      </c>
      <c r="C7" s="9">
        <f ca="1" t="shared" ref="C7:C12" si="0">EVALUATE(B7)</f>
        <v>392.98975</v>
      </c>
      <c r="D7" s="6" t="s">
        <v>11</v>
      </c>
      <c r="E7" s="5" t="s">
        <v>14</v>
      </c>
      <c r="F7" s="5"/>
      <c r="G7" s="5"/>
    </row>
    <row r="8" s="2" customFormat="1" ht="40" customHeight="1" spans="1:7">
      <c r="A8" s="5" t="s">
        <v>20</v>
      </c>
      <c r="B8" s="5" t="s">
        <v>21</v>
      </c>
      <c r="C8" s="6">
        <f ca="1" t="shared" si="0"/>
        <v>6.3</v>
      </c>
      <c r="D8" s="6" t="s">
        <v>6</v>
      </c>
      <c r="E8" s="5" t="s">
        <v>7</v>
      </c>
      <c r="F8" s="5" t="s">
        <v>17</v>
      </c>
      <c r="G8" s="5" t="s">
        <v>22</v>
      </c>
    </row>
    <row r="9" s="2" customFormat="1" ht="45" customHeight="1" spans="1:7">
      <c r="A9" s="5"/>
      <c r="B9" s="8" t="s">
        <v>23</v>
      </c>
      <c r="C9" s="6">
        <f ca="1" t="shared" si="0"/>
        <v>144.599175</v>
      </c>
      <c r="D9" s="6" t="s">
        <v>11</v>
      </c>
      <c r="E9" s="5" t="s">
        <v>12</v>
      </c>
      <c r="F9" s="5"/>
      <c r="G9" s="5"/>
    </row>
    <row r="10" s="2" customFormat="1" ht="25" customHeight="1" spans="1:7">
      <c r="A10" s="5"/>
      <c r="B10" s="8" t="s">
        <v>24</v>
      </c>
      <c r="C10" s="9">
        <f ca="1" t="shared" si="0"/>
        <v>127.5</v>
      </c>
      <c r="D10" s="6" t="s">
        <v>11</v>
      </c>
      <c r="E10" s="5" t="s">
        <v>14</v>
      </c>
      <c r="F10" s="5"/>
      <c r="G10" s="5"/>
    </row>
    <row r="11" s="2" customFormat="1" ht="25" customHeight="1" spans="1:7">
      <c r="A11" s="11" t="s">
        <v>25</v>
      </c>
      <c r="B11" s="5"/>
      <c r="C11" s="6"/>
      <c r="D11" s="6"/>
      <c r="E11" s="5"/>
      <c r="F11" s="5"/>
      <c r="G11" s="5"/>
    </row>
    <row r="12" s="2" customFormat="1" ht="51" customHeight="1" spans="1:7">
      <c r="A12" s="5" t="s">
        <v>26</v>
      </c>
      <c r="B12" s="5" t="s">
        <v>27</v>
      </c>
      <c r="C12" s="6">
        <f ca="1" t="shared" si="0"/>
        <v>5.2</v>
      </c>
      <c r="D12" s="6" t="s">
        <v>6</v>
      </c>
      <c r="E12" s="5" t="s">
        <v>7</v>
      </c>
      <c r="F12" s="5" t="s">
        <v>28</v>
      </c>
      <c r="G12" s="5" t="s">
        <v>29</v>
      </c>
    </row>
    <row r="13" s="2" customFormat="1" ht="51" customHeight="1" spans="1:7">
      <c r="A13" s="5"/>
      <c r="B13" s="7" t="s">
        <v>30</v>
      </c>
      <c r="C13" s="6">
        <f ca="1" t="shared" ref="C13:C17" si="1">EVALUATE(B13)</f>
        <v>250.23336</v>
      </c>
      <c r="D13" s="6" t="s">
        <v>11</v>
      </c>
      <c r="E13" s="5" t="s">
        <v>12</v>
      </c>
      <c r="F13" s="5"/>
      <c r="G13" s="5"/>
    </row>
    <row r="14" s="2" customFormat="1" ht="57" customHeight="1" spans="1:7">
      <c r="A14" s="5"/>
      <c r="B14" s="5" t="s">
        <v>31</v>
      </c>
      <c r="C14" s="9">
        <f ca="1" t="shared" si="1"/>
        <v>241.37575</v>
      </c>
      <c r="D14" s="6" t="s">
        <v>11</v>
      </c>
      <c r="E14" s="5" t="s">
        <v>14</v>
      </c>
      <c r="F14" s="5"/>
      <c r="G14" s="5"/>
    </row>
    <row r="15" s="2" customFormat="1" ht="42" customHeight="1" spans="1:7">
      <c r="A15" s="5" t="s">
        <v>32</v>
      </c>
      <c r="B15" s="5" t="s">
        <v>27</v>
      </c>
      <c r="C15" s="6">
        <f ca="1" t="shared" si="1"/>
        <v>5.2</v>
      </c>
      <c r="D15" s="6" t="s">
        <v>6</v>
      </c>
      <c r="E15" s="5" t="s">
        <v>7</v>
      </c>
      <c r="F15" s="5" t="s">
        <v>28</v>
      </c>
      <c r="G15" s="5" t="s">
        <v>29</v>
      </c>
    </row>
    <row r="16" s="2" customFormat="1" ht="43" customHeight="1" spans="1:7">
      <c r="A16" s="5"/>
      <c r="B16" s="7" t="s">
        <v>33</v>
      </c>
      <c r="C16" s="6">
        <f ca="1" t="shared" si="1"/>
        <v>246.56736</v>
      </c>
      <c r="D16" s="6" t="s">
        <v>11</v>
      </c>
      <c r="E16" s="5" t="s">
        <v>12</v>
      </c>
      <c r="F16" s="5"/>
      <c r="G16" s="5"/>
    </row>
    <row r="17" s="2" customFormat="1" ht="57" customHeight="1" spans="1:7">
      <c r="A17" s="5"/>
      <c r="B17" s="8" t="s">
        <v>34</v>
      </c>
      <c r="C17" s="9">
        <f ca="1" t="shared" si="1"/>
        <v>235.08525</v>
      </c>
      <c r="D17" s="6" t="s">
        <v>11</v>
      </c>
      <c r="E17" s="5" t="s">
        <v>14</v>
      </c>
      <c r="F17" s="5"/>
      <c r="G17" s="5"/>
    </row>
    <row r="18" s="2" customFormat="1" ht="45" customHeight="1" spans="1:7">
      <c r="A18" s="5" t="s">
        <v>35</v>
      </c>
      <c r="B18" s="5" t="s">
        <v>36</v>
      </c>
      <c r="C18" s="6">
        <f ca="1" t="shared" ref="C18:C23" si="2">EVALUATE(B18)</f>
        <v>5.4</v>
      </c>
      <c r="D18" s="6" t="s">
        <v>6</v>
      </c>
      <c r="E18" s="5" t="s">
        <v>7</v>
      </c>
      <c r="F18" s="5" t="s">
        <v>8</v>
      </c>
      <c r="G18" s="5" t="s">
        <v>29</v>
      </c>
    </row>
    <row r="19" s="2" customFormat="1" ht="33" customHeight="1" spans="1:7">
      <c r="A19" s="5"/>
      <c r="B19" s="7" t="s">
        <v>37</v>
      </c>
      <c r="C19" s="6">
        <f ca="1" t="shared" si="2"/>
        <v>312.34896</v>
      </c>
      <c r="D19" s="6" t="s">
        <v>11</v>
      </c>
      <c r="E19" s="5" t="s">
        <v>12</v>
      </c>
      <c r="F19" s="5"/>
      <c r="G19" s="5"/>
    </row>
    <row r="20" s="2" customFormat="1" ht="35" customHeight="1" spans="1:7">
      <c r="A20" s="5"/>
      <c r="B20" s="8" t="s">
        <v>38</v>
      </c>
      <c r="C20" s="9">
        <f ca="1" t="shared" si="2"/>
        <v>290.702</v>
      </c>
      <c r="D20" s="6" t="s">
        <v>11</v>
      </c>
      <c r="E20" s="5" t="s">
        <v>14</v>
      </c>
      <c r="F20" s="5"/>
      <c r="G20" s="5"/>
    </row>
    <row r="21" s="2" customFormat="1" ht="25" customHeight="1" spans="1:7">
      <c r="A21" s="4" t="s">
        <v>39</v>
      </c>
      <c r="B21" s="5"/>
      <c r="C21" s="6"/>
      <c r="D21" s="6"/>
      <c r="E21" s="5"/>
      <c r="F21" s="5"/>
      <c r="G21" s="5"/>
    </row>
    <row r="22" s="2" customFormat="1" ht="45" customHeight="1" spans="1:7">
      <c r="A22" s="5" t="s">
        <v>40</v>
      </c>
      <c r="B22" s="5">
        <v>5.1</v>
      </c>
      <c r="C22" s="6"/>
      <c r="D22" s="6" t="s">
        <v>6</v>
      </c>
      <c r="E22" s="5" t="s">
        <v>7</v>
      </c>
      <c r="F22" s="5" t="s">
        <v>41</v>
      </c>
      <c r="G22" s="5" t="s">
        <v>42</v>
      </c>
    </row>
    <row r="23" s="2" customFormat="1" ht="42" customHeight="1" spans="1:7">
      <c r="A23" s="5"/>
      <c r="B23" s="7" t="s">
        <v>43</v>
      </c>
      <c r="C23" s="6">
        <f ca="1" t="shared" si="2"/>
        <v>358.0838775</v>
      </c>
      <c r="D23" s="6" t="s">
        <v>11</v>
      </c>
      <c r="E23" s="5" t="s">
        <v>12</v>
      </c>
      <c r="F23" s="5"/>
      <c r="G23" s="5"/>
    </row>
    <row r="24" s="2" customFormat="1" ht="49" customHeight="1" spans="1:7">
      <c r="A24" s="5"/>
      <c r="B24" s="8" t="s">
        <v>44</v>
      </c>
      <c r="C24" s="9">
        <f ca="1" t="shared" ref="C24:C32" si="3">EVALUATE(B24)</f>
        <v>330.0005</v>
      </c>
      <c r="D24" s="6" t="s">
        <v>11</v>
      </c>
      <c r="E24" s="5" t="s">
        <v>14</v>
      </c>
      <c r="F24" s="5"/>
      <c r="G24" s="5"/>
    </row>
    <row r="25" s="2" customFormat="1" ht="25" customHeight="1" spans="1:7">
      <c r="A25" s="11" t="s">
        <v>45</v>
      </c>
      <c r="B25" s="5"/>
      <c r="C25" s="6"/>
      <c r="D25" s="6"/>
      <c r="E25" s="5"/>
      <c r="F25" s="5"/>
      <c r="G25" s="5"/>
    </row>
    <row r="26" s="2" customFormat="1" ht="51" customHeight="1" spans="1:7">
      <c r="A26" s="5" t="s">
        <v>40</v>
      </c>
      <c r="B26" s="5">
        <v>5.1</v>
      </c>
      <c r="C26" s="6"/>
      <c r="D26" s="6" t="s">
        <v>6</v>
      </c>
      <c r="E26" s="5" t="s">
        <v>7</v>
      </c>
      <c r="F26" s="5" t="s">
        <v>41</v>
      </c>
      <c r="G26" s="5"/>
    </row>
    <row r="27" s="2" customFormat="1" ht="40" customHeight="1" spans="1:7">
      <c r="A27" s="5"/>
      <c r="B27" s="7" t="s">
        <v>46</v>
      </c>
      <c r="C27" s="6">
        <f ca="1" t="shared" si="3"/>
        <v>363.7831275</v>
      </c>
      <c r="D27" s="6" t="s">
        <v>11</v>
      </c>
      <c r="E27" s="5" t="s">
        <v>12</v>
      </c>
      <c r="F27" s="5"/>
      <c r="G27" s="5"/>
    </row>
    <row r="28" s="2" customFormat="1" ht="36" customHeight="1" spans="1:7">
      <c r="A28" s="5"/>
      <c r="B28" s="8" t="s">
        <v>47</v>
      </c>
      <c r="C28" s="9">
        <f ca="1" t="shared" si="3"/>
        <v>343.845</v>
      </c>
      <c r="D28" s="6" t="s">
        <v>11</v>
      </c>
      <c r="E28" s="5" t="s">
        <v>14</v>
      </c>
      <c r="F28" s="5"/>
      <c r="G28" s="5"/>
    </row>
    <row r="29" s="2" customFormat="1" ht="57" customHeight="1" spans="1:7">
      <c r="A29" s="11" t="s">
        <v>48</v>
      </c>
      <c r="B29" s="8" t="s">
        <v>49</v>
      </c>
      <c r="C29" s="6">
        <f ca="1" t="shared" si="3"/>
        <v>4.42</v>
      </c>
      <c r="D29" s="6" t="s">
        <v>6</v>
      </c>
      <c r="E29" s="5" t="s">
        <v>7</v>
      </c>
      <c r="F29" s="5" t="s">
        <v>8</v>
      </c>
      <c r="G29" s="5" t="s">
        <v>50</v>
      </c>
    </row>
    <row r="30" s="2" customFormat="1" ht="36" customHeight="1" spans="1:7">
      <c r="A30" s="5"/>
      <c r="B30" s="8" t="s">
        <v>51</v>
      </c>
      <c r="C30" s="6">
        <f ca="1" t="shared" si="3"/>
        <v>1203.653074</v>
      </c>
      <c r="D30" s="6" t="s">
        <v>11</v>
      </c>
      <c r="E30" s="5" t="s">
        <v>12</v>
      </c>
      <c r="F30" s="5"/>
      <c r="G30" s="5"/>
    </row>
    <row r="31" s="2" customFormat="1" ht="64" customHeight="1" spans="1:7">
      <c r="A31" s="5"/>
      <c r="B31" s="8" t="s">
        <v>52</v>
      </c>
      <c r="C31" s="6">
        <f ca="1" t="shared" si="3"/>
        <v>1138.2335</v>
      </c>
      <c r="D31" s="6" t="s">
        <v>11</v>
      </c>
      <c r="E31" s="5"/>
      <c r="F31" s="5"/>
      <c r="G31" s="5"/>
    </row>
    <row r="32" s="2" customFormat="1" ht="25" customHeight="1" spans="1:7">
      <c r="A32" s="5"/>
      <c r="B32" s="8" t="s">
        <v>53</v>
      </c>
      <c r="C32" s="9">
        <f ca="1" t="shared" si="3"/>
        <v>1120.9036</v>
      </c>
      <c r="D32" s="6" t="s">
        <v>11</v>
      </c>
      <c r="E32" s="5" t="s">
        <v>14</v>
      </c>
      <c r="F32" s="5"/>
      <c r="G32" s="5"/>
    </row>
    <row r="33" s="2" customFormat="1" ht="25" customHeight="1" spans="1:7">
      <c r="A33" s="5"/>
      <c r="B33" s="5"/>
      <c r="C33" s="5"/>
      <c r="D33" s="5"/>
      <c r="E33" s="5"/>
      <c r="F33" s="5"/>
      <c r="G33" s="5"/>
    </row>
    <row r="34" s="2" customFormat="1" ht="25" customHeight="1" spans="1:7">
      <c r="A34" s="5"/>
      <c r="B34" s="5"/>
      <c r="C34" s="5"/>
      <c r="D34" s="5"/>
      <c r="E34" s="5"/>
      <c r="F34" s="5"/>
      <c r="G34" s="5"/>
    </row>
    <row r="37" ht="11" customHeight="1"/>
    <row r="38" ht="27" customHeight="1" spans="1:3">
      <c r="A38" s="12" t="s">
        <v>54</v>
      </c>
      <c r="B38" s="5" t="s">
        <v>2</v>
      </c>
      <c r="C38" s="5" t="s">
        <v>3</v>
      </c>
    </row>
    <row r="39" ht="27" customHeight="1" spans="1:3">
      <c r="A39" s="5" t="s">
        <v>55</v>
      </c>
      <c r="B39" s="6">
        <f ca="1">C4+C7+C10+C24</f>
        <v>1152.758</v>
      </c>
      <c r="C39" s="5" t="s">
        <v>11</v>
      </c>
    </row>
    <row r="40" ht="27" customHeight="1" spans="1:3">
      <c r="A40" s="5" t="s">
        <v>56</v>
      </c>
      <c r="B40" s="6">
        <f ca="1">C14+C17+C20+C28+C32</f>
        <v>2231.9116</v>
      </c>
      <c r="C40" s="5" t="s">
        <v>11</v>
      </c>
    </row>
    <row r="41" ht="27" customHeight="1" spans="1:3">
      <c r="A41" s="5" t="s">
        <v>57</v>
      </c>
      <c r="B41" s="5">
        <f ca="1">B40+B39</f>
        <v>3384.6696</v>
      </c>
      <c r="C41" s="5"/>
    </row>
  </sheetData>
  <pageMargins left="0.357638888888889" right="0.161111111111111" top="0.60625" bottom="0.21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A7" sqref="A7"/>
    </sheetView>
  </sheetViews>
  <sheetFormatPr defaultColWidth="9" defaultRowHeight="13.5" outlineLevelRow="1" outlineLevelCol="1"/>
  <cols>
    <col min="1" max="1" width="80.125" customWidth="1"/>
  </cols>
  <sheetData>
    <row r="1" spans="1:2">
      <c r="A1" t="s">
        <v>58</v>
      </c>
      <c r="B1" s="1">
        <f ca="1">EVALUATE(A1)</f>
        <v>15.392</v>
      </c>
    </row>
    <row r="2" spans="1:2">
      <c r="A2" t="s">
        <v>59</v>
      </c>
      <c r="B2" s="1">
        <f ca="1">EVALUATE(A2)</f>
        <v>19.935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dcterms:created xsi:type="dcterms:W3CDTF">2021-12-14T05:34:00Z</dcterms:created>
  <dcterms:modified xsi:type="dcterms:W3CDTF">2021-12-15T02:14:10Z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2DFB6EFB3DCF420AB1AC9AC5719332E5</vt:lpwstr>
  </property>
</Properties>
</file>