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<sst xmlns="http://schemas.openxmlformats.org/spreadsheetml/2006/main" count="40" uniqueCount="24">
  <si>
    <t>设计变更单</t>
  </si>
  <si>
    <t>序号</t>
  </si>
  <si>
    <t>项目名称</t>
  </si>
  <si>
    <t>单位</t>
  </si>
  <si>
    <t>工程量</t>
  </si>
  <si>
    <t>综合单价</t>
  </si>
  <si>
    <t>合计</t>
  </si>
  <si>
    <t>第一条，c1214变成c1210</t>
  </si>
  <si>
    <t>m2</t>
  </si>
  <si>
    <t>第二条，c12145变成c1210</t>
  </si>
  <si>
    <t>第三条，c1110和c1120改为c09522</t>
  </si>
  <si>
    <t>第四条 c8030改为c8026</t>
  </si>
  <si>
    <t>第五条 c12145改为c09522</t>
  </si>
  <si>
    <t>第六条 c0415改为c0410</t>
  </si>
  <si>
    <t>第七条 2#楼窗高由原来1500改为1750</t>
  </si>
  <si>
    <t>第七条 3#楼窗高由原来1500改为1750</t>
  </si>
  <si>
    <t>第八条 7#楼窗户高度由原来1750改为1800</t>
  </si>
  <si>
    <t>第八条8#楼窗户高度由原来1700改为1800</t>
  </si>
  <si>
    <t>第八条 13#楼窗户高度由原来1700改为1800</t>
  </si>
  <si>
    <t>第九条 12#窗户高度由原来1700改为1800</t>
  </si>
  <si>
    <t>第十条 15#窗户由原来c1818改为c3518</t>
  </si>
  <si>
    <t>第十一条 10#楼原来c1014改为c0914</t>
  </si>
  <si>
    <t>第十二条 c1210取消</t>
  </si>
  <si>
    <t>第十三条 c0914改为0614窗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</si>
</sst>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G2" sqref="G2"/>
    </sheetView>
  </sheetViews>
  <sheetFormatPr defaultColWidth="9" defaultRowHeight="14.25" outlineLevelCol="5"/>
  <cols>
    <col min="1" max="1" width="5.25" style="1" customWidth="1"/>
    <col min="2" max="2" width="34.75" customWidth="1"/>
    <col min="3" max="3" width="10.5" customWidth="1"/>
    <col min="4" max="4" width="13" customWidth="1"/>
    <col min="5" max="5" width="14" customWidth="1"/>
    <col min="6" max="6" width="14.125" customWidth="1"/>
  </cols>
  <sheetData>
    <row r="1" ht="52.5" customHeight="1" spans="1:6">
      <c r="A1" s="1" t="s">
        <v>0</v>
      </c>
      <c r="B1" s="1"/>
      <c r="C1" s="1"/>
      <c r="D1" s="1"/>
      <c r="E1" s="1"/>
      <c r="F1" s="1"/>
    </row>
    <row r="2" ht="31.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1.5" customHeight="1" spans="1:6">
      <c r="A3" s="2">
        <v>1</v>
      </c>
      <c r="B3" s="3" t="s">
        <v>7</v>
      </c>
      <c r="C3" s="3" t="s">
        <v>8</v>
      </c>
      <c r="D3" s="3">
        <f>(1.2*1-1.2*1.4)*26</f>
        <v>-12.48</v>
      </c>
      <c r="E3" s="3">
        <v>350</v>
      </c>
      <c r="F3" s="3">
        <f>E3*D3</f>
        <v>-4368</v>
      </c>
    </row>
    <row r="4" ht="31.5" customHeight="1" spans="1:6">
      <c r="A4" s="2">
        <v>2</v>
      </c>
      <c r="B4" s="3" t="s">
        <v>9</v>
      </c>
      <c r="C4" s="3" t="s">
        <v>8</v>
      </c>
      <c r="D4" s="3">
        <f>(1.2*1-1.2*1.45)*22</f>
        <v>-11.88</v>
      </c>
      <c r="E4" s="3">
        <v>350</v>
      </c>
      <c r="F4" s="3">
        <f t="shared" ref="F4:F10" si="0">D4*E4</f>
        <v>-4158</v>
      </c>
    </row>
    <row r="5" ht="31.5" customHeight="1" spans="1:6">
      <c r="A5" s="2">
        <v>3</v>
      </c>
      <c r="B5" s="3" t="s">
        <v>10</v>
      </c>
      <c r="C5" s="3" t="s">
        <v>8</v>
      </c>
      <c r="D5" s="3">
        <f>(0.95*2.2-1.1*1-1.1-1.2)*10</f>
        <v>-13.1</v>
      </c>
      <c r="E5" s="3">
        <v>350</v>
      </c>
      <c r="F5" s="3">
        <f t="shared" si="0"/>
        <v>-4585</v>
      </c>
    </row>
    <row r="6" ht="31.5" customHeight="1" spans="1:6">
      <c r="A6" s="2">
        <v>4</v>
      </c>
      <c r="B6" s="3" t="s">
        <v>11</v>
      </c>
      <c r="C6" s="3" t="s">
        <v>8</v>
      </c>
      <c r="D6" s="3">
        <f>(0.8*2.6-0.8*3)*4</f>
        <v>-1.28</v>
      </c>
      <c r="E6" s="3">
        <v>350</v>
      </c>
      <c r="F6" s="3">
        <f t="shared" si="0"/>
        <v>-448</v>
      </c>
    </row>
    <row r="7" ht="31.5" customHeight="1" spans="1:6">
      <c r="A7" s="2">
        <v>5</v>
      </c>
      <c r="B7" s="3" t="s">
        <v>12</v>
      </c>
      <c r="C7" s="3" t="s">
        <v>8</v>
      </c>
      <c r="D7" s="3">
        <f>(0.95*2.2-1.1*1.45)*4</f>
        <v>1.98</v>
      </c>
      <c r="E7" s="3">
        <v>350</v>
      </c>
      <c r="F7" s="3">
        <f t="shared" si="0"/>
        <v>693</v>
      </c>
    </row>
    <row r="8" ht="31.5" customHeight="1" spans="1:6">
      <c r="A8" s="2">
        <v>6</v>
      </c>
      <c r="B8" s="3" t="s">
        <v>13</v>
      </c>
      <c r="C8" s="3" t="s">
        <v>8</v>
      </c>
      <c r="D8" s="3">
        <f>(0.4*1-0.4*1.5)*2</f>
        <v>-0.4</v>
      </c>
      <c r="E8" s="3">
        <v>350</v>
      </c>
      <c r="F8" s="3">
        <f t="shared" si="0"/>
        <v>-140</v>
      </c>
    </row>
    <row r="9" ht="31.5" customHeight="1" spans="1:6">
      <c r="A9" s="2">
        <v>7</v>
      </c>
      <c r="B9" s="3" t="s">
        <v>14</v>
      </c>
      <c r="C9" s="3" t="s">
        <v>8</v>
      </c>
      <c r="D9" s="3">
        <f>(1.75-1.5)*(1.8+2.2+1.45)*2*2</f>
        <v>5.45</v>
      </c>
      <c r="E9" s="3">
        <v>350</v>
      </c>
      <c r="F9" s="3">
        <f t="shared" si="0"/>
        <v>1907.5</v>
      </c>
    </row>
    <row r="10" ht="31.5" customHeight="1" spans="1:6">
      <c r="A10" s="2">
        <v>8</v>
      </c>
      <c r="B10" s="3" t="s">
        <v>15</v>
      </c>
      <c r="C10" s="3" t="s">
        <v>8</v>
      </c>
      <c r="D10" s="3">
        <f>(1.75-1.5)*(1.8+2.2+1.45)*2*2</f>
        <v>5.45</v>
      </c>
      <c r="E10" s="3">
        <v>350</v>
      </c>
      <c r="F10" s="3">
        <f t="shared" si="0"/>
        <v>1907.5</v>
      </c>
    </row>
    <row r="11" ht="59" customHeight="1" spans="1:6">
      <c r="A11" s="2">
        <v>9</v>
      </c>
      <c r="B11" s="4" t="s">
        <v>16</v>
      </c>
      <c r="C11" s="3" t="s">
        <v>8</v>
      </c>
      <c r="D11" s="3">
        <f>(1.8-1.75)*(2+1.5+1.8+2.4)*2*2</f>
        <v>1.54</v>
      </c>
      <c r="E11" s="3">
        <v>350</v>
      </c>
      <c r="F11" s="3">
        <f t="shared" ref="F11:F20" si="1">D11*E11</f>
        <v>539</v>
      </c>
    </row>
    <row r="12" ht="45" customHeight="1" spans="1:6">
      <c r="A12" s="2">
        <v>10</v>
      </c>
      <c r="B12" s="4" t="s">
        <v>17</v>
      </c>
      <c r="C12" s="3" t="s">
        <v>8</v>
      </c>
      <c r="D12" s="3">
        <f>(1.8-1.7)*(2+1.8+4.9)*2*2</f>
        <v>3.48</v>
      </c>
      <c r="E12" s="3">
        <v>350</v>
      </c>
      <c r="F12" s="3">
        <f t="shared" si="1"/>
        <v>1218</v>
      </c>
    </row>
    <row r="13" ht="50" customHeight="1" spans="1:6">
      <c r="A13" s="2">
        <v>11</v>
      </c>
      <c r="B13" s="4" t="s">
        <v>18</v>
      </c>
      <c r="C13" s="3" t="s">
        <v>8</v>
      </c>
      <c r="D13" s="3">
        <f>(1.8-1.7)*(2+1.5+1.8+2.4)*2*2</f>
        <v>3.08</v>
      </c>
      <c r="E13" s="3">
        <v>350</v>
      </c>
      <c r="F13" s="3">
        <f t="shared" si="1"/>
        <v>1078</v>
      </c>
    </row>
    <row r="14" ht="24" customHeight="1" spans="1:6">
      <c r="A14" s="2">
        <v>12</v>
      </c>
      <c r="B14" s="3" t="s">
        <v>19</v>
      </c>
      <c r="C14" s="3" t="s">
        <v>8</v>
      </c>
      <c r="D14" s="3">
        <f>(1.8-1.7)*1.8*2*2-1.8*1.7*2*2*2+(3*1.8+1.6*1.8)*2*2</f>
        <v>9.36000000000001</v>
      </c>
      <c r="E14" s="3">
        <v>350</v>
      </c>
      <c r="F14" s="3">
        <f t="shared" si="1"/>
        <v>3276</v>
      </c>
    </row>
    <row r="15" ht="24" customHeight="1" spans="1:6">
      <c r="A15" s="2">
        <v>13</v>
      </c>
      <c r="B15" s="3" t="s">
        <v>20</v>
      </c>
      <c r="C15" s="3" t="s">
        <v>8</v>
      </c>
      <c r="D15" s="3">
        <f>3.5*1.8-1.8*1.8</f>
        <v>3.06</v>
      </c>
      <c r="E15" s="3">
        <v>350</v>
      </c>
      <c r="F15" s="3">
        <f t="shared" si="1"/>
        <v>1071</v>
      </c>
    </row>
    <row r="16" ht="24" customHeight="1" spans="1:6">
      <c r="A16" s="2">
        <v>14</v>
      </c>
      <c r="B16" s="3" t="s">
        <v>21</v>
      </c>
      <c r="C16" s="3" t="s">
        <v>8</v>
      </c>
      <c r="D16" s="3">
        <f>(0.9*1.4-1*1.4)*11</f>
        <v>-1.54</v>
      </c>
      <c r="E16" s="3">
        <v>350</v>
      </c>
      <c r="F16" s="3">
        <f t="shared" si="1"/>
        <v>-539</v>
      </c>
    </row>
    <row r="17" ht="24" customHeight="1" spans="1:6">
      <c r="A17" s="2">
        <v>15</v>
      </c>
      <c r="B17" s="3" t="s">
        <v>22</v>
      </c>
      <c r="C17" s="3" t="s">
        <v>8</v>
      </c>
      <c r="D17" s="3">
        <f>-1.2*1*6</f>
        <v>-7.2</v>
      </c>
      <c r="E17" s="3">
        <v>350</v>
      </c>
      <c r="F17" s="3">
        <f t="shared" si="1"/>
        <v>-2520</v>
      </c>
    </row>
    <row r="18" ht="24" customHeight="1" spans="1:6">
      <c r="A18" s="2">
        <v>16</v>
      </c>
      <c r="B18" s="3" t="s">
        <v>23</v>
      </c>
      <c r="C18" s="3" t="s">
        <v>8</v>
      </c>
      <c r="D18" s="3">
        <f>(0.6*1.4-0.9*1.4)*208</f>
        <v>-87.36</v>
      </c>
      <c r="E18" s="3">
        <v>350</v>
      </c>
      <c r="F18" s="3">
        <f t="shared" si="1"/>
        <v>-30576</v>
      </c>
    </row>
    <row r="19" ht="24" customHeight="1" spans="1:6">
      <c r="A19" s="2"/>
      <c r="B19" s="3" t="s">
        <v>6</v>
      </c>
      <c r="C19" s="3"/>
      <c r="D19" s="3"/>
      <c r="E19" s="3"/>
      <c r="F19" s="3">
        <f>SUM(F3:F18)</f>
        <v>-35644</v>
      </c>
    </row>
    <row r="20" ht="24" customHeight="1" spans="1:6">
      <c r="A20" s="2"/>
      <c r="B20" s="3"/>
      <c r="C20" s="3"/>
      <c r="D20" s="3"/>
      <c r="E20" s="3"/>
      <c r="F20" s="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张磊</cp:lastModifiedBy>
  <dcterms:created xsi:type="dcterms:W3CDTF">2022-03-11T02:19:00Z</dcterms:created>
  <dcterms:modified xsi:type="dcterms:W3CDTF">2022-04-07T11:37:53Z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109DABA172DC487080B4A0AAB7FB3315</vt:lpwstr>
  </property>
  <property fmtid="{D5CDD505-2E9C-101B-9397-08002B2CF9AE}" pid="3" name="KSOProductBuildVer">
    <vt:lpwstr>2052-11.1.0.11365</vt:lpwstr>
  </property>
</Properties>
</file>