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4" r:id="rId1"/>
    <sheet name="5#" sheetId="5" r:id="rId2"/>
    <sheet name="6#" sheetId="11" r:id="rId3"/>
    <sheet name="7#" sheetId="9" r:id="rId4"/>
    <sheet name="8#" sheetId="10" r:id="rId5"/>
    <sheet name="9#" sheetId="3" r:id="rId6"/>
    <sheet name="10#" sheetId="4" r:id="rId7"/>
    <sheet name="11#" sheetId="7" r:id="rId8"/>
    <sheet name="12#" sheetId="12" r:id="rId9"/>
    <sheet name="15#" sheetId="13" r:id="rId10"/>
    <sheet name="16#" sheetId="1" r:id="rId11"/>
    <sheet name="17#" sheetId="8" r:id="rId12"/>
    <sheet name="18#" sheetId="2" r:id="rId13"/>
    <sheet name="20#" sheetId="6" r:id="rId14"/>
  </sheets>
  <calcPr calcId="144525"/>
</workbook>
</file>

<file path=xl/sharedStrings.xml><?xml version="1.0" encoding="utf-8"?>
<sst xmlns="http://schemas.openxmlformats.org/spreadsheetml/2006/main" count="535" uniqueCount="50">
  <si>
    <t>一级防水</t>
  </si>
  <si>
    <t>二级防水</t>
  </si>
  <si>
    <t>楼号</t>
  </si>
  <si>
    <t>底板防水金额（元）</t>
  </si>
  <si>
    <t>造价差异（-为减少金额；+为增加金额）</t>
  </si>
  <si>
    <t>墙身防水金额（元）</t>
  </si>
  <si>
    <t>合计</t>
  </si>
  <si>
    <t>变更前造价（元）</t>
  </si>
  <si>
    <t>变更后造价（元）</t>
  </si>
  <si>
    <t>5#</t>
  </si>
  <si>
    <t>6#</t>
  </si>
  <si>
    <t>7#</t>
  </si>
  <si>
    <t>8#</t>
  </si>
  <si>
    <t>9#</t>
  </si>
  <si>
    <t>10#</t>
  </si>
  <si>
    <t>11#</t>
  </si>
  <si>
    <t>12#</t>
  </si>
  <si>
    <t>15#</t>
  </si>
  <si>
    <t>16#</t>
  </si>
  <si>
    <t>17#</t>
  </si>
  <si>
    <t>18#</t>
  </si>
  <si>
    <t>20#</t>
  </si>
  <si>
    <t>1#楼</t>
  </si>
  <si>
    <t>2#楼</t>
  </si>
  <si>
    <t>3#楼</t>
  </si>
  <si>
    <t>13#楼</t>
  </si>
  <si>
    <t>19#楼</t>
  </si>
  <si>
    <t>地下车库非人防部分</t>
  </si>
  <si>
    <t>地下车库人防部分</t>
  </si>
  <si>
    <t>5楼号</t>
  </si>
  <si>
    <t>一级防水（变更前）</t>
  </si>
  <si>
    <t>二级防水（变更前）</t>
  </si>
  <si>
    <t>底板防水</t>
  </si>
  <si>
    <t>墙身防水</t>
  </si>
  <si>
    <t>综合单价（m2/元）</t>
  </si>
  <si>
    <t>工程量（m2）</t>
  </si>
  <si>
    <t>总金额（元）</t>
  </si>
  <si>
    <t>一级防水（变更后）</t>
  </si>
  <si>
    <t>二级防水（变更后）</t>
  </si>
  <si>
    <t>变更差额</t>
  </si>
  <si>
    <t>楼号6#</t>
  </si>
  <si>
    <t>9#楼</t>
  </si>
  <si>
    <t>10#楼</t>
  </si>
  <si>
    <t>11#楼</t>
  </si>
  <si>
    <t>12楼号</t>
  </si>
  <si>
    <t>楼号15#</t>
  </si>
  <si>
    <t>16楼号</t>
  </si>
  <si>
    <t>17#楼</t>
  </si>
  <si>
    <t>18楼号</t>
  </si>
  <si>
    <t>20楼号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</si>
</sst>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2" fillId="15" borderId="8" applyNumberFormat="0" applyAlignment="0" applyProtection="0">
      <alignment vertical="center"/>
    </xf>
    <xf numFmtId="0" fontId="10" fillId="15" borderId="4" applyNumberFormat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N14" sqref="N14"/>
    </sheetView>
  </sheetViews>
  <sheetFormatPr defaultColWidth="9" defaultRowHeight="13.5"/>
  <cols>
    <col min="1" max="1" width="14.875" customWidth="1"/>
    <col min="2" max="7" width="11.375" customWidth="1"/>
    <col min="8" max="8" width="15.125" customWidth="1"/>
    <col min="9" max="10" width="14.875" customWidth="1"/>
    <col min="11" max="12" width="11.375" customWidth="1"/>
    <col min="13" max="13" width="14.875" customWidth="1"/>
    <col min="14" max="14" width="12.25" customWidth="1"/>
  </cols>
  <sheetData>
    <row r="1" ht="30" customHeight="1" spans="2:13">
      <c r="B1" s="1" t="s">
        <v>0</v>
      </c>
      <c r="C1" s="1"/>
      <c r="D1" s="1"/>
      <c r="E1" s="1"/>
      <c r="F1" s="1"/>
      <c r="G1" s="1"/>
      <c r="H1" s="1" t="s">
        <v>1</v>
      </c>
      <c r="I1" s="1"/>
      <c r="J1" s="1"/>
      <c r="K1" s="1"/>
      <c r="L1" s="1"/>
      <c r="M1" s="1"/>
    </row>
    <row r="2" ht="30" customHeight="1" spans="1:14">
      <c r="A2" s="10" t="s">
        <v>2</v>
      </c>
      <c r="B2" s="11" t="s">
        <v>3</v>
      </c>
      <c r="C2" s="11"/>
      <c r="D2" s="11" t="s">
        <v>4</v>
      </c>
      <c r="E2" s="11" t="s">
        <v>5</v>
      </c>
      <c r="F2" s="11"/>
      <c r="G2" s="11" t="s">
        <v>4</v>
      </c>
      <c r="H2" s="11" t="s">
        <v>3</v>
      </c>
      <c r="I2" s="11"/>
      <c r="J2" s="11" t="s">
        <v>4</v>
      </c>
      <c r="K2" s="11" t="s">
        <v>5</v>
      </c>
      <c r="L2" s="11"/>
      <c r="M2" s="11" t="s">
        <v>4</v>
      </c>
      <c r="N2" s="15" t="s">
        <v>6</v>
      </c>
    </row>
    <row r="3" ht="30" customHeight="1" spans="1:14">
      <c r="A3" s="10"/>
      <c r="B3" s="11" t="s">
        <v>7</v>
      </c>
      <c r="C3" s="11" t="s">
        <v>8</v>
      </c>
      <c r="D3" s="11"/>
      <c r="E3" s="11" t="s">
        <v>7</v>
      </c>
      <c r="F3" s="11" t="s">
        <v>8</v>
      </c>
      <c r="G3" s="11"/>
      <c r="H3" s="11" t="s">
        <v>7</v>
      </c>
      <c r="I3" s="11" t="s">
        <v>8</v>
      </c>
      <c r="J3" s="11"/>
      <c r="K3" s="11" t="s">
        <v>7</v>
      </c>
      <c r="L3" s="11" t="s">
        <v>8</v>
      </c>
      <c r="M3" s="11"/>
      <c r="N3" s="16"/>
    </row>
    <row r="4" ht="28" customHeight="1" spans="1:14">
      <c r="A4" s="10" t="s">
        <v>9</v>
      </c>
      <c r="B4" s="12">
        <f>'5#'!D4</f>
        <v>1408.65</v>
      </c>
      <c r="C4" s="12">
        <f>'5#'!D8</f>
        <v>4838.9</v>
      </c>
      <c r="D4" s="12">
        <f>C4-B4</f>
        <v>3430.25</v>
      </c>
      <c r="E4" s="12">
        <f>'5#'!G4</f>
        <v>6551.1</v>
      </c>
      <c r="F4" s="12">
        <f>'5#'!G8</f>
        <v>6105.5</v>
      </c>
      <c r="G4" s="12">
        <f>F4-E4</f>
        <v>-445.6</v>
      </c>
      <c r="H4" s="12">
        <f>'5#'!J4</f>
        <v>32269.88</v>
      </c>
      <c r="I4" s="12">
        <f>'5#'!J8</f>
        <v>38282.49</v>
      </c>
      <c r="J4" s="12">
        <f>I4-H4</f>
        <v>6012.61</v>
      </c>
      <c r="K4" s="12">
        <f>'5#'!M4</f>
        <v>48641.6</v>
      </c>
      <c r="L4" s="12">
        <f>'5#'!M8</f>
        <v>25426.4</v>
      </c>
      <c r="M4" s="12">
        <f>L4-K4</f>
        <v>-23215.2</v>
      </c>
      <c r="N4" s="17"/>
    </row>
    <row r="5" ht="28" customHeight="1" spans="1:14">
      <c r="A5" s="10" t="s">
        <v>10</v>
      </c>
      <c r="B5" s="12">
        <f>'6#'!D4</f>
        <v>399.34</v>
      </c>
      <c r="C5" s="12">
        <f>'6#'!D8</f>
        <v>1327.29</v>
      </c>
      <c r="D5" s="12">
        <f t="shared" ref="D5:D16" si="0">C5-B5</f>
        <v>927.95</v>
      </c>
      <c r="E5" s="12">
        <f>'6#'!G4</f>
        <v>0</v>
      </c>
      <c r="F5" s="12">
        <f>'6#'!G8</f>
        <v>0</v>
      </c>
      <c r="G5" s="12">
        <f t="shared" ref="G5:G16" si="1">F5-E5</f>
        <v>0</v>
      </c>
      <c r="H5" s="12">
        <f>'6#'!J4</f>
        <v>46482.97</v>
      </c>
      <c r="I5" s="12">
        <f>'6#'!J8</f>
        <v>66065.91</v>
      </c>
      <c r="J5" s="12">
        <f t="shared" ref="J5:J16" si="2">I5-H5</f>
        <v>19582.94</v>
      </c>
      <c r="K5" s="12">
        <f>'6#'!M4</f>
        <v>35818.24</v>
      </c>
      <c r="L5" s="12">
        <f>'6#'!M8</f>
        <v>15902.1</v>
      </c>
      <c r="M5" s="12">
        <f t="shared" ref="M5:M16" si="3">L5-K5</f>
        <v>-19916.14</v>
      </c>
      <c r="N5" s="17"/>
    </row>
    <row r="6" ht="28" customHeight="1" spans="1:14">
      <c r="A6" s="10" t="s">
        <v>11</v>
      </c>
      <c r="B6" s="12">
        <f>'7#'!D4</f>
        <v>555.46</v>
      </c>
      <c r="C6" s="12">
        <f>'7#'!D8</f>
        <v>1846.12</v>
      </c>
      <c r="D6" s="12">
        <f t="shared" si="0"/>
        <v>1290.66</v>
      </c>
      <c r="E6" s="12">
        <f>'7#'!G4</f>
        <v>1748.8</v>
      </c>
      <c r="F6" s="12">
        <f>'7#'!G8</f>
        <v>1629.86</v>
      </c>
      <c r="G6" s="12">
        <f t="shared" si="1"/>
        <v>-118.94</v>
      </c>
      <c r="H6" s="12">
        <f>'7#'!J4</f>
        <v>42040.9</v>
      </c>
      <c r="I6" s="12">
        <f>'7#'!J8</f>
        <v>47568.01</v>
      </c>
      <c r="J6" s="12">
        <f t="shared" si="2"/>
        <v>5527.11</v>
      </c>
      <c r="K6" s="12">
        <f>'7#'!M4</f>
        <v>85498.12</v>
      </c>
      <c r="L6" s="12">
        <f>'7#'!M8</f>
        <v>44946.4</v>
      </c>
      <c r="M6" s="12">
        <f t="shared" si="3"/>
        <v>-40551.72</v>
      </c>
      <c r="N6" s="17"/>
    </row>
    <row r="7" ht="28" customHeight="1" spans="1:14">
      <c r="A7" s="10" t="s">
        <v>12</v>
      </c>
      <c r="B7" s="12">
        <f>'8#'!D4</f>
        <v>555.46</v>
      </c>
      <c r="C7" s="12">
        <f>'8#'!D8</f>
        <v>1846.12</v>
      </c>
      <c r="D7" s="12">
        <f t="shared" si="0"/>
        <v>1290.66</v>
      </c>
      <c r="E7" s="12">
        <f>'8#'!G4</f>
        <v>1748.8</v>
      </c>
      <c r="F7" s="12">
        <f>'8#'!G8</f>
        <v>1629.86</v>
      </c>
      <c r="G7" s="12">
        <f t="shared" si="1"/>
        <v>-118.94</v>
      </c>
      <c r="H7" s="12">
        <f>'8#'!J4</f>
        <v>41040.36</v>
      </c>
      <c r="I7" s="12">
        <f>'8#'!J8</f>
        <v>47177.86</v>
      </c>
      <c r="J7" s="12">
        <f t="shared" si="2"/>
        <v>6137.5</v>
      </c>
      <c r="K7" s="12">
        <f>'8#'!M4</f>
        <v>89333.17</v>
      </c>
      <c r="L7" s="12">
        <f>'8#'!M8</f>
        <v>47584.38</v>
      </c>
      <c r="M7" s="12">
        <f t="shared" si="3"/>
        <v>-41748.79</v>
      </c>
      <c r="N7" s="17"/>
    </row>
    <row r="8" ht="28" customHeight="1" spans="1:14">
      <c r="A8" s="10" t="s">
        <v>13</v>
      </c>
      <c r="B8" s="12">
        <f>'9#'!D4</f>
        <v>845.36</v>
      </c>
      <c r="C8" s="12">
        <f>'9#'!D8</f>
        <v>2904.09</v>
      </c>
      <c r="D8" s="12">
        <f t="shared" si="0"/>
        <v>2058.73</v>
      </c>
      <c r="E8" s="12">
        <f>'9#'!G4</f>
        <v>0</v>
      </c>
      <c r="F8" s="12">
        <f>'9#'!G8</f>
        <v>0</v>
      </c>
      <c r="G8" s="12">
        <f t="shared" si="1"/>
        <v>0</v>
      </c>
      <c r="H8" s="12">
        <f>'9#'!J4</f>
        <v>35680.37</v>
      </c>
      <c r="I8" s="12">
        <f>'9#'!J8</f>
        <v>49347.52</v>
      </c>
      <c r="J8" s="12">
        <f t="shared" si="2"/>
        <v>13667.15</v>
      </c>
      <c r="K8" s="12">
        <f>'9#'!M4</f>
        <v>56424.6</v>
      </c>
      <c r="L8" s="12">
        <f>'9#'!M8</f>
        <v>25050.47</v>
      </c>
      <c r="M8" s="12">
        <f t="shared" si="3"/>
        <v>-31374.13</v>
      </c>
      <c r="N8" s="17"/>
    </row>
    <row r="9" ht="28" customHeight="1" spans="1:14">
      <c r="A9" s="10" t="s">
        <v>14</v>
      </c>
      <c r="B9" s="12">
        <f>'10#'!D4</f>
        <v>402.48</v>
      </c>
      <c r="C9" s="12">
        <f>'10#'!D8</f>
        <v>1472.44</v>
      </c>
      <c r="D9" s="12">
        <f t="shared" si="0"/>
        <v>1069.96</v>
      </c>
      <c r="E9" s="12">
        <f>'10#'!G4</f>
        <v>0</v>
      </c>
      <c r="F9" s="12">
        <f>'10#'!G8</f>
        <v>0</v>
      </c>
      <c r="G9" s="12">
        <f t="shared" si="1"/>
        <v>0</v>
      </c>
      <c r="H9" s="12">
        <f>'10#'!J4</f>
        <v>52288.04</v>
      </c>
      <c r="I9" s="12">
        <f>'10#'!J8</f>
        <v>94679.66</v>
      </c>
      <c r="J9" s="12">
        <f t="shared" si="2"/>
        <v>42391.62</v>
      </c>
      <c r="K9" s="12">
        <f>'10#'!M4</f>
        <v>13970.32</v>
      </c>
      <c r="L9" s="12">
        <f>'10#'!M8</f>
        <v>6202.32</v>
      </c>
      <c r="M9" s="12">
        <f t="shared" si="3"/>
        <v>-7768</v>
      </c>
      <c r="N9" s="17"/>
    </row>
    <row r="10" ht="28" customHeight="1" spans="1:14">
      <c r="A10" s="10" t="s">
        <v>15</v>
      </c>
      <c r="B10" s="12">
        <f>'11#'!D4</f>
        <v>2131.56</v>
      </c>
      <c r="C10" s="12">
        <f>'11#'!D8</f>
        <v>7203.8</v>
      </c>
      <c r="D10" s="12">
        <f t="shared" si="0"/>
        <v>5072.24</v>
      </c>
      <c r="E10" s="12">
        <f>'11#'!G4</f>
        <v>0</v>
      </c>
      <c r="F10" s="12">
        <f>'11#'!G8</f>
        <v>0</v>
      </c>
      <c r="G10" s="12">
        <f t="shared" si="1"/>
        <v>0</v>
      </c>
      <c r="H10" s="12">
        <f>'11#'!J4</f>
        <v>32459.61</v>
      </c>
      <c r="I10" s="12">
        <f>'11#'!J8</f>
        <v>43078.41</v>
      </c>
      <c r="J10" s="12">
        <f t="shared" si="2"/>
        <v>10618.8</v>
      </c>
      <c r="K10" s="12">
        <f>'11#'!M4</f>
        <v>73464.81</v>
      </c>
      <c r="L10" s="12">
        <f>'11#'!M8</f>
        <v>32615.71</v>
      </c>
      <c r="M10" s="12">
        <f t="shared" si="3"/>
        <v>-40849.1</v>
      </c>
      <c r="N10" s="17"/>
    </row>
    <row r="11" ht="28" customHeight="1" spans="1:14">
      <c r="A11" s="10" t="s">
        <v>16</v>
      </c>
      <c r="B11" s="12">
        <f>'12#'!D4</f>
        <v>469.91</v>
      </c>
      <c r="C11" s="12">
        <f>'12#'!D8</f>
        <v>1506.59</v>
      </c>
      <c r="D11" s="12">
        <f t="shared" si="0"/>
        <v>1036.68</v>
      </c>
      <c r="E11" s="12">
        <f>'12#'!G4</f>
        <v>0</v>
      </c>
      <c r="F11" s="12">
        <f>'12#'!G8</f>
        <v>0</v>
      </c>
      <c r="G11" s="12">
        <f t="shared" si="1"/>
        <v>0</v>
      </c>
      <c r="H11" s="12">
        <f>'12#'!J4</f>
        <v>29836.93</v>
      </c>
      <c r="I11" s="12">
        <f>'12#'!J8</f>
        <v>37935.99</v>
      </c>
      <c r="J11" s="12">
        <f t="shared" si="2"/>
        <v>8099.06</v>
      </c>
      <c r="K11" s="12">
        <f>'12#'!M4</f>
        <v>0</v>
      </c>
      <c r="L11" s="12">
        <f>'12#'!M8</f>
        <v>0</v>
      </c>
      <c r="M11" s="12">
        <f t="shared" si="3"/>
        <v>0</v>
      </c>
      <c r="N11" s="17"/>
    </row>
    <row r="12" ht="28" customHeight="1" spans="1:14">
      <c r="A12" s="10" t="s">
        <v>17</v>
      </c>
      <c r="B12" s="12">
        <f>'15#'!D4</f>
        <v>545.47</v>
      </c>
      <c r="C12" s="12">
        <f>'15#'!D8</f>
        <v>1339.42</v>
      </c>
      <c r="D12" s="12">
        <f t="shared" si="0"/>
        <v>793.95</v>
      </c>
      <c r="E12" s="12">
        <f>'15#'!G4</f>
        <v>0</v>
      </c>
      <c r="F12" s="12">
        <f>'15#'!G8</f>
        <v>0</v>
      </c>
      <c r="G12" s="12">
        <f t="shared" si="1"/>
        <v>0</v>
      </c>
      <c r="H12" s="12">
        <f>'15#'!J4</f>
        <v>30364.35</v>
      </c>
      <c r="I12" s="12">
        <f>'15#'!J8</f>
        <v>48102.45</v>
      </c>
      <c r="J12" s="12">
        <f t="shared" si="2"/>
        <v>17738.1</v>
      </c>
      <c r="K12" s="12">
        <f>'15#'!M4</f>
        <v>6576.16</v>
      </c>
      <c r="L12" s="12">
        <f>'15#'!M8</f>
        <v>3275.01</v>
      </c>
      <c r="M12" s="12">
        <f t="shared" si="3"/>
        <v>-3301.15</v>
      </c>
      <c r="N12" s="17"/>
    </row>
    <row r="13" ht="28" customHeight="1" spans="1:14">
      <c r="A13" s="10" t="s">
        <v>18</v>
      </c>
      <c r="B13" s="12">
        <f>'16#'!D4</f>
        <v>1001.94</v>
      </c>
      <c r="C13" s="12">
        <f>'16#'!D8</f>
        <v>3442.14</v>
      </c>
      <c r="D13" s="12">
        <f t="shared" si="0"/>
        <v>2440.2</v>
      </c>
      <c r="E13" s="12">
        <f>'16#'!G4</f>
        <v>2849.7</v>
      </c>
      <c r="F13" s="12">
        <f>'16#'!G8</f>
        <v>2665.92</v>
      </c>
      <c r="G13" s="12">
        <f t="shared" si="1"/>
        <v>-183.78</v>
      </c>
      <c r="H13" s="12">
        <f>'16#'!J4</f>
        <v>58566.05</v>
      </c>
      <c r="I13" s="12">
        <f>'16#'!J8</f>
        <v>77786.79</v>
      </c>
      <c r="J13" s="12">
        <f t="shared" si="2"/>
        <v>19220.74</v>
      </c>
      <c r="K13" s="12">
        <f>'16#'!M4</f>
        <v>106275.9</v>
      </c>
      <c r="L13" s="12">
        <f>'16#'!M8</f>
        <v>59003.16</v>
      </c>
      <c r="M13" s="12">
        <f t="shared" si="3"/>
        <v>-47272.74</v>
      </c>
      <c r="N13" s="17"/>
    </row>
    <row r="14" ht="28" customHeight="1" spans="1:14">
      <c r="A14" s="10" t="s">
        <v>19</v>
      </c>
      <c r="B14" s="12">
        <f>'17#'!D4</f>
        <v>0</v>
      </c>
      <c r="C14" s="12">
        <f>'17#'!G8</f>
        <v>0</v>
      </c>
      <c r="D14" s="12">
        <f t="shared" si="0"/>
        <v>0</v>
      </c>
      <c r="E14" s="12">
        <f>'17#'!G4</f>
        <v>0</v>
      </c>
      <c r="F14" s="12">
        <f>'17#'!G8</f>
        <v>0</v>
      </c>
      <c r="G14" s="12">
        <f t="shared" si="1"/>
        <v>0</v>
      </c>
      <c r="H14" s="12">
        <f>'17#'!J4</f>
        <v>35107.83</v>
      </c>
      <c r="I14" s="12">
        <f>'17#'!J8</f>
        <v>46592.9</v>
      </c>
      <c r="J14" s="12">
        <f t="shared" si="2"/>
        <v>11485.07</v>
      </c>
      <c r="K14" s="12">
        <f>'17#'!M4</f>
        <v>64094.69</v>
      </c>
      <c r="L14" s="12">
        <f>'17#'!M8</f>
        <v>28455.68</v>
      </c>
      <c r="M14" s="12">
        <f t="shared" si="3"/>
        <v>-35639.01</v>
      </c>
      <c r="N14" s="17"/>
    </row>
    <row r="15" ht="28" customHeight="1" spans="1:14">
      <c r="A15" s="10" t="s">
        <v>20</v>
      </c>
      <c r="B15" s="12">
        <f>'18#'!D4</f>
        <v>545.57</v>
      </c>
      <c r="C15" s="12">
        <f>'18#'!D8</f>
        <v>1874.26</v>
      </c>
      <c r="D15" s="12">
        <f t="shared" si="0"/>
        <v>1328.69</v>
      </c>
      <c r="E15" s="12">
        <f>'18#'!G4</f>
        <v>1899.79</v>
      </c>
      <c r="F15" s="12">
        <f>'18#'!G8</f>
        <v>1770.6</v>
      </c>
      <c r="G15" s="12">
        <f t="shared" si="1"/>
        <v>-129.19</v>
      </c>
      <c r="H15" s="12">
        <f>'20#'!J4</f>
        <v>0</v>
      </c>
      <c r="I15" s="12">
        <f>'18#'!J8</f>
        <v>77647.22</v>
      </c>
      <c r="J15" s="12">
        <f t="shared" si="2"/>
        <v>77647.22</v>
      </c>
      <c r="K15" s="12">
        <f>'18#'!M4</f>
        <v>118215.7</v>
      </c>
      <c r="L15" s="12">
        <f>'18#'!M8</f>
        <v>65345.41</v>
      </c>
      <c r="M15" s="12">
        <f t="shared" si="3"/>
        <v>-52870.29</v>
      </c>
      <c r="N15" s="17"/>
    </row>
    <row r="16" ht="28" customHeight="1" spans="1:14">
      <c r="A16" s="10" t="s">
        <v>21</v>
      </c>
      <c r="B16" s="12">
        <f>'20#'!D4</f>
        <v>0</v>
      </c>
      <c r="C16" s="12">
        <f>'20#'!D8</f>
        <v>0</v>
      </c>
      <c r="D16" s="12">
        <f t="shared" si="0"/>
        <v>0</v>
      </c>
      <c r="E16" s="12">
        <f>'20#'!G4</f>
        <v>0</v>
      </c>
      <c r="F16" s="12">
        <f>'20#'!G8</f>
        <v>0</v>
      </c>
      <c r="G16" s="12">
        <f t="shared" si="1"/>
        <v>0</v>
      </c>
      <c r="H16" s="12">
        <f>'20#'!J4</f>
        <v>0</v>
      </c>
      <c r="I16" s="12">
        <f>'20#'!J8</f>
        <v>0</v>
      </c>
      <c r="J16" s="12">
        <f>I16-H16</f>
        <v>0</v>
      </c>
      <c r="K16" s="12">
        <f>'20#'!M4</f>
        <v>28936.94</v>
      </c>
      <c r="L16" s="12">
        <f>'20#'!M8</f>
        <v>16452.55</v>
      </c>
      <c r="M16" s="12">
        <f>L16-K16</f>
        <v>-12484.39</v>
      </c>
      <c r="N16" s="17"/>
    </row>
    <row r="17" ht="29" customHeight="1" spans="1:14">
      <c r="A17" s="10" t="s">
        <v>22</v>
      </c>
      <c r="B17" s="12"/>
      <c r="C17" s="12"/>
      <c r="D17" s="12"/>
      <c r="E17" s="12"/>
      <c r="F17" s="12"/>
      <c r="G17" s="12"/>
      <c r="H17" s="13">
        <v>79754.29</v>
      </c>
      <c r="I17" s="13">
        <v>92792.56</v>
      </c>
      <c r="J17" s="12">
        <f>I17-H17</f>
        <v>13038.27</v>
      </c>
      <c r="K17" s="13">
        <v>62762.53</v>
      </c>
      <c r="L17" s="13">
        <v>21474.85</v>
      </c>
      <c r="M17" s="12">
        <f>L17-K17</f>
        <v>-41287.68</v>
      </c>
      <c r="N17" s="17"/>
    </row>
    <row r="18" ht="29" customHeight="1" spans="1:14">
      <c r="A18" s="10" t="s">
        <v>23</v>
      </c>
      <c r="B18" s="12"/>
      <c r="C18" s="12"/>
      <c r="D18" s="12"/>
      <c r="E18" s="12"/>
      <c r="F18" s="12"/>
      <c r="G18" s="12"/>
      <c r="H18" s="13">
        <v>41196.35</v>
      </c>
      <c r="I18" s="18">
        <v>51286.3</v>
      </c>
      <c r="J18" s="12">
        <f>I18-H18</f>
        <v>10089.95</v>
      </c>
      <c r="K18" s="13">
        <v>39988.34</v>
      </c>
      <c r="L18" s="13">
        <v>13231.66</v>
      </c>
      <c r="M18" s="12">
        <f>L18-K18</f>
        <v>-26756.68</v>
      </c>
      <c r="N18" s="17"/>
    </row>
    <row r="19" ht="29" customHeight="1" spans="1:14">
      <c r="A19" s="10" t="s">
        <v>24</v>
      </c>
      <c r="B19" s="12"/>
      <c r="C19" s="12"/>
      <c r="D19" s="12"/>
      <c r="E19" s="12"/>
      <c r="F19" s="12"/>
      <c r="G19" s="12"/>
      <c r="H19" s="13">
        <v>41470.19</v>
      </c>
      <c r="I19" s="18">
        <v>51286.3</v>
      </c>
      <c r="J19" s="12">
        <f>I19-H19</f>
        <v>9816.11</v>
      </c>
      <c r="K19" s="13">
        <v>42652.05</v>
      </c>
      <c r="L19" s="13">
        <v>13782.96</v>
      </c>
      <c r="M19" s="12">
        <f>L19-K19</f>
        <v>-28869.09</v>
      </c>
      <c r="N19" s="17"/>
    </row>
    <row r="20" ht="29" customHeight="1" spans="1:14">
      <c r="A20" s="10" t="s">
        <v>25</v>
      </c>
      <c r="B20" s="12"/>
      <c r="C20" s="12"/>
      <c r="D20" s="12"/>
      <c r="E20" s="12"/>
      <c r="F20" s="12"/>
      <c r="G20" s="12"/>
      <c r="H20" s="13">
        <v>74512.05</v>
      </c>
      <c r="I20" s="18">
        <v>77454.36</v>
      </c>
      <c r="J20" s="12">
        <f>I20-H20</f>
        <v>2942.31</v>
      </c>
      <c r="K20" s="13">
        <v>74594.18</v>
      </c>
      <c r="L20" s="13">
        <v>42838.97</v>
      </c>
      <c r="M20" s="12">
        <f>L20-K20</f>
        <v>-31755.21</v>
      </c>
      <c r="N20" s="17"/>
    </row>
    <row r="21" ht="29" customHeight="1" spans="1:14">
      <c r="A21" s="10" t="s">
        <v>26</v>
      </c>
      <c r="B21" s="12"/>
      <c r="C21" s="12"/>
      <c r="D21" s="12"/>
      <c r="E21" s="12"/>
      <c r="F21" s="12"/>
      <c r="G21" s="12"/>
      <c r="H21" s="13">
        <v>73755.97</v>
      </c>
      <c r="I21" s="18">
        <v>74764.43</v>
      </c>
      <c r="J21" s="12">
        <f>I21-H21</f>
        <v>1008.45999999999</v>
      </c>
      <c r="K21" s="13">
        <v>103912.64</v>
      </c>
      <c r="L21" s="13">
        <v>51567.53</v>
      </c>
      <c r="M21" s="12">
        <f>L21-K21</f>
        <v>-52345.11</v>
      </c>
      <c r="N21" s="17"/>
    </row>
    <row r="22" ht="16" customHeight="1" spans="1:14">
      <c r="A22" s="11" t="s">
        <v>27</v>
      </c>
      <c r="B22" s="10"/>
      <c r="C22" s="12"/>
      <c r="D22" s="12"/>
      <c r="E22" s="12"/>
      <c r="F22" s="12"/>
      <c r="G22" s="12"/>
      <c r="H22" s="14">
        <v>254803.56</v>
      </c>
      <c r="I22" s="14">
        <v>120099.54</v>
      </c>
      <c r="J22" s="12">
        <f>I22-H22</f>
        <v>-134704.02</v>
      </c>
      <c r="K22" s="12">
        <v>1411257.78</v>
      </c>
      <c r="L22" s="12">
        <v>824122.41</v>
      </c>
      <c r="M22" s="12">
        <f>L22-K22</f>
        <v>-587135.37</v>
      </c>
      <c r="N22" s="17"/>
    </row>
    <row r="23" ht="16" customHeight="1" spans="1:14">
      <c r="A23" s="11" t="s">
        <v>28</v>
      </c>
      <c r="B23" s="10"/>
      <c r="C23" s="12"/>
      <c r="D23" s="12"/>
      <c r="E23" s="12"/>
      <c r="F23" s="12"/>
      <c r="G23" s="12"/>
      <c r="H23" s="12">
        <v>1119328.53</v>
      </c>
      <c r="I23" s="12">
        <v>333886.6</v>
      </c>
      <c r="J23" s="12">
        <f>I23-H23</f>
        <v>-785441.93</v>
      </c>
      <c r="K23" s="12">
        <v>202823.28</v>
      </c>
      <c r="L23" s="12">
        <v>84045.35</v>
      </c>
      <c r="M23" s="12">
        <f>L23-K23</f>
        <v>-118777.93</v>
      </c>
      <c r="N23" s="17"/>
    </row>
    <row r="24" ht="27" customHeight="1" spans="1:14">
      <c r="A24" s="10" t="s">
        <v>6</v>
      </c>
      <c r="B24" s="12"/>
      <c r="C24" s="12"/>
      <c r="D24" s="12"/>
      <c r="E24" s="12"/>
      <c r="F24" s="12"/>
      <c r="G24" s="12"/>
      <c r="H24" s="12"/>
      <c r="I24" s="12"/>
      <c r="J24" s="12">
        <f>SUM(J4:J23)</f>
        <v>-645122.93</v>
      </c>
      <c r="K24" s="12"/>
      <c r="L24" s="12"/>
      <c r="M24" s="12">
        <f>SUM(M4:M23)</f>
        <v>-1243917.73</v>
      </c>
      <c r="N24" s="17">
        <f>M24+J24</f>
        <v>-1889040.66</v>
      </c>
    </row>
    <row r="25" ht="16" customHeight="1" spans="1:13">
      <c r="A25" s="1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ht="16" customHeight="1" spans="1:13">
      <c r="A26" s="1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ht="16" customHeight="1" spans="1:13">
      <c r="A27" s="1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ht="16" customHeight="1" spans="1:13">
      <c r="A28" s="1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</sheetData>
  <mergeCells count="12">
    <mergeCell ref="B1:G1"/>
    <mergeCell ref="H1:M1"/>
    <mergeCell ref="B2:C2"/>
    <mergeCell ref="E2:F2"/>
    <mergeCell ref="H2:I2"/>
    <mergeCell ref="K2:L2"/>
    <mergeCell ref="A2:A3"/>
    <mergeCell ref="D2:D3"/>
    <mergeCell ref="G2:G3"/>
    <mergeCell ref="J2:J3"/>
    <mergeCell ref="M2:M3"/>
    <mergeCell ref="N2:N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H5" sqref="H5:L5"/>
    </sheetView>
  </sheetViews>
  <sheetFormatPr defaultColWidth="9" defaultRowHeight="13.5"/>
  <cols>
    <col min="1" max="1" width="9.125" customWidth="1"/>
    <col min="2" max="13" width="14.5" customWidth="1"/>
  </cols>
  <sheetData>
    <row r="1" ht="27" customHeight="1" spans="1:13">
      <c r="A1" s="1" t="s">
        <v>45</v>
      </c>
      <c r="B1" s="1" t="s">
        <v>30</v>
      </c>
      <c r="C1" s="1"/>
      <c r="D1" s="1"/>
      <c r="E1" s="1"/>
      <c r="F1" s="1"/>
      <c r="G1" s="1"/>
      <c r="H1" s="1" t="s">
        <v>31</v>
      </c>
      <c r="I1" s="1"/>
      <c r="J1" s="1"/>
      <c r="K1" s="1"/>
      <c r="L1" s="1"/>
      <c r="M1" s="1"/>
    </row>
    <row r="2" ht="27" customHeight="1" spans="1:13">
      <c r="A2" s="1"/>
      <c r="B2" s="1" t="s">
        <v>32</v>
      </c>
      <c r="C2" s="1"/>
      <c r="D2" s="1"/>
      <c r="E2" s="1" t="s">
        <v>33</v>
      </c>
      <c r="F2" s="1"/>
      <c r="G2" s="1"/>
      <c r="H2" s="1" t="s">
        <v>32</v>
      </c>
      <c r="I2" s="1"/>
      <c r="J2" s="1"/>
      <c r="K2" s="1" t="s">
        <v>33</v>
      </c>
      <c r="L2" s="1"/>
      <c r="M2" s="1"/>
    </row>
    <row r="3" ht="27" customHeight="1" spans="1:13">
      <c r="A3" s="1"/>
      <c r="B3" s="2" t="s">
        <v>34</v>
      </c>
      <c r="C3" s="2" t="s">
        <v>35</v>
      </c>
      <c r="D3" s="2" t="s">
        <v>36</v>
      </c>
      <c r="E3" s="2" t="s">
        <v>34</v>
      </c>
      <c r="F3" s="2" t="s">
        <v>35</v>
      </c>
      <c r="G3" s="2" t="s">
        <v>36</v>
      </c>
      <c r="H3" s="2" t="s">
        <v>34</v>
      </c>
      <c r="I3" s="2" t="s">
        <v>35</v>
      </c>
      <c r="J3" s="2" t="s">
        <v>36</v>
      </c>
      <c r="K3" s="2" t="s">
        <v>34</v>
      </c>
      <c r="L3" s="2" t="s">
        <v>35</v>
      </c>
      <c r="M3" s="2" t="s">
        <v>36</v>
      </c>
    </row>
    <row r="4" ht="27" customHeight="1" spans="1:13">
      <c r="A4" s="1"/>
      <c r="B4">
        <v>42.92</v>
      </c>
      <c r="C4">
        <v>7.77</v>
      </c>
      <c r="D4">
        <v>545.47</v>
      </c>
      <c r="E4">
        <v>0</v>
      </c>
      <c r="F4">
        <v>0</v>
      </c>
      <c r="G4">
        <v>0</v>
      </c>
      <c r="H4">
        <v>42.92</v>
      </c>
      <c r="I4">
        <v>585.47</v>
      </c>
      <c r="J4">
        <v>30364.35</v>
      </c>
      <c r="K4">
        <v>113.1</v>
      </c>
      <c r="L4">
        <v>47.19</v>
      </c>
      <c r="M4">
        <v>6576.16</v>
      </c>
    </row>
    <row r="5" ht="27" customHeight="1" spans="1:13">
      <c r="A5" s="1"/>
      <c r="B5" s="1" t="s">
        <v>37</v>
      </c>
      <c r="C5" s="1"/>
      <c r="D5" s="1"/>
      <c r="E5" s="1"/>
      <c r="F5" s="1"/>
      <c r="G5" s="1"/>
      <c r="H5" s="1" t="s">
        <v>38</v>
      </c>
      <c r="I5" s="1"/>
      <c r="J5" s="1"/>
      <c r="K5" s="1"/>
      <c r="L5" s="1"/>
      <c r="M5" s="1"/>
    </row>
    <row r="6" ht="27" customHeight="1" spans="1:13">
      <c r="A6" s="1"/>
      <c r="B6" s="1" t="s">
        <v>32</v>
      </c>
      <c r="C6" s="1"/>
      <c r="D6" s="1"/>
      <c r="E6" s="1" t="s">
        <v>33</v>
      </c>
      <c r="F6" s="1"/>
      <c r="G6" s="1"/>
      <c r="H6" s="1" t="s">
        <v>32</v>
      </c>
      <c r="I6" s="1"/>
      <c r="J6" s="1"/>
      <c r="K6" s="1" t="s">
        <v>33</v>
      </c>
      <c r="L6" s="1"/>
      <c r="M6" s="1"/>
    </row>
    <row r="7" ht="27" customHeight="1" spans="1:13">
      <c r="A7" s="1"/>
      <c r="B7" s="2" t="s">
        <v>34</v>
      </c>
      <c r="C7" s="2" t="s">
        <v>35</v>
      </c>
      <c r="D7" s="2" t="s">
        <v>36</v>
      </c>
      <c r="E7" s="2" t="s">
        <v>34</v>
      </c>
      <c r="F7" s="2" t="s">
        <v>35</v>
      </c>
      <c r="G7" s="2" t="s">
        <v>36</v>
      </c>
      <c r="H7" s="2" t="s">
        <v>34</v>
      </c>
      <c r="I7" s="2" t="s">
        <v>35</v>
      </c>
      <c r="J7" s="2" t="s">
        <v>36</v>
      </c>
      <c r="K7" s="2" t="s">
        <v>34</v>
      </c>
      <c r="L7" s="2" t="s">
        <v>35</v>
      </c>
      <c r="M7" s="2" t="s">
        <v>36</v>
      </c>
    </row>
    <row r="8" ht="27" customHeight="1" spans="1:13">
      <c r="A8" s="1"/>
      <c r="B8">
        <v>144.35</v>
      </c>
      <c r="C8">
        <v>7.77</v>
      </c>
      <c r="D8">
        <v>1339.42</v>
      </c>
      <c r="E8">
        <v>0</v>
      </c>
      <c r="H8">
        <v>72</v>
      </c>
      <c r="I8">
        <v>585.47</v>
      </c>
      <c r="J8">
        <v>48102.45</v>
      </c>
      <c r="K8">
        <v>55.15</v>
      </c>
      <c r="L8">
        <v>47.19</v>
      </c>
      <c r="M8">
        <v>3275.01</v>
      </c>
    </row>
    <row r="9" ht="28" customHeight="1" spans="1:13">
      <c r="A9" s="1" t="s">
        <v>39</v>
      </c>
      <c r="B9">
        <f t="shared" ref="B9:H9" si="0">B4-B8</f>
        <v>-101.43</v>
      </c>
      <c r="D9">
        <f t="shared" si="0"/>
        <v>-793.95</v>
      </c>
      <c r="E9">
        <f t="shared" si="0"/>
        <v>0</v>
      </c>
      <c r="G9">
        <f t="shared" si="0"/>
        <v>0</v>
      </c>
      <c r="H9">
        <f t="shared" si="0"/>
        <v>-29.08</v>
      </c>
      <c r="J9">
        <f t="shared" ref="J9:M9" si="1">J4-J8</f>
        <v>-17738.1</v>
      </c>
      <c r="K9">
        <f t="shared" si="1"/>
        <v>57.95</v>
      </c>
      <c r="M9">
        <f t="shared" si="1"/>
        <v>3301.15</v>
      </c>
    </row>
  </sheetData>
  <mergeCells count="13">
    <mergeCell ref="B1:F1"/>
    <mergeCell ref="H1:L1"/>
    <mergeCell ref="B2:D2"/>
    <mergeCell ref="E2:G2"/>
    <mergeCell ref="H2:J2"/>
    <mergeCell ref="K2:M2"/>
    <mergeCell ref="B5:F5"/>
    <mergeCell ref="H5:L5"/>
    <mergeCell ref="B6:D6"/>
    <mergeCell ref="E6:G6"/>
    <mergeCell ref="H6:J6"/>
    <mergeCell ref="K6:M6"/>
    <mergeCell ref="A1:A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J9" sqref="J9"/>
    </sheetView>
  </sheetViews>
  <sheetFormatPr defaultColWidth="9" defaultRowHeight="13.5"/>
  <cols>
    <col min="1" max="1" width="9.125" customWidth="1"/>
    <col min="2" max="13" width="14.5" customWidth="1"/>
  </cols>
  <sheetData>
    <row r="1" ht="27" customHeight="1" spans="1:13">
      <c r="A1" s="4" t="s">
        <v>46</v>
      </c>
      <c r="B1" s="4" t="s">
        <v>30</v>
      </c>
      <c r="C1" s="4"/>
      <c r="D1" s="4"/>
      <c r="E1" s="4"/>
      <c r="F1" s="4"/>
      <c r="G1" s="4"/>
      <c r="H1" s="4" t="s">
        <v>31</v>
      </c>
      <c r="I1" s="4"/>
      <c r="J1" s="4"/>
      <c r="K1" s="4"/>
      <c r="L1" s="4"/>
      <c r="M1" s="4"/>
    </row>
    <row r="2" ht="27" customHeight="1" spans="1:13">
      <c r="A2" s="4"/>
      <c r="B2" s="4" t="s">
        <v>32</v>
      </c>
      <c r="C2" s="4"/>
      <c r="D2" s="4"/>
      <c r="E2" s="4" t="s">
        <v>33</v>
      </c>
      <c r="F2" s="4"/>
      <c r="G2" s="4"/>
      <c r="H2" s="4" t="s">
        <v>32</v>
      </c>
      <c r="I2" s="4"/>
      <c r="J2" s="4"/>
      <c r="K2" s="4" t="s">
        <v>33</v>
      </c>
      <c r="L2" s="4"/>
      <c r="M2" s="4"/>
    </row>
    <row r="3" ht="27" customHeight="1" spans="1:13">
      <c r="A3" s="4"/>
      <c r="B3" s="5" t="s">
        <v>34</v>
      </c>
      <c r="C3" s="5" t="s">
        <v>35</v>
      </c>
      <c r="D3" s="5" t="s">
        <v>36</v>
      </c>
      <c r="E3" s="5" t="s">
        <v>34</v>
      </c>
      <c r="F3" s="5" t="s">
        <v>35</v>
      </c>
      <c r="G3" s="5" t="s">
        <v>36</v>
      </c>
      <c r="H3" s="5" t="s">
        <v>34</v>
      </c>
      <c r="I3" s="5" t="s">
        <v>35</v>
      </c>
      <c r="J3" s="5" t="s">
        <v>36</v>
      </c>
      <c r="K3" s="5" t="s">
        <v>34</v>
      </c>
      <c r="L3" s="5" t="s">
        <v>35</v>
      </c>
      <c r="M3" s="5" t="s">
        <v>36</v>
      </c>
    </row>
    <row r="4" ht="27" customHeight="1" spans="1:13">
      <c r="A4" s="4"/>
      <c r="B4" s="6">
        <v>42.92</v>
      </c>
      <c r="C4" s="6">
        <v>19.32</v>
      </c>
      <c r="D4" s="6">
        <v>1001.94</v>
      </c>
      <c r="E4" s="6">
        <v>148.39</v>
      </c>
      <c r="F4" s="6">
        <v>15.66</v>
      </c>
      <c r="G4" s="6">
        <v>2849.7</v>
      </c>
      <c r="H4" s="6">
        <v>42.92</v>
      </c>
      <c r="I4" s="6">
        <v>1129.24</v>
      </c>
      <c r="J4" s="6">
        <v>58566.05</v>
      </c>
      <c r="K4" s="6">
        <v>113.1</v>
      </c>
      <c r="L4" s="6">
        <v>762.63</v>
      </c>
      <c r="M4" s="6">
        <v>106275.9</v>
      </c>
    </row>
    <row r="5" ht="27" customHeight="1" spans="1:13">
      <c r="A5" s="4"/>
      <c r="B5" s="4" t="s">
        <v>37</v>
      </c>
      <c r="C5" s="4"/>
      <c r="D5" s="4"/>
      <c r="E5" s="4"/>
      <c r="F5" s="4"/>
      <c r="G5" s="4"/>
      <c r="H5" s="4" t="s">
        <v>38</v>
      </c>
      <c r="I5" s="4"/>
      <c r="J5" s="4"/>
      <c r="K5" s="4"/>
      <c r="L5" s="4"/>
      <c r="M5" s="4"/>
    </row>
    <row r="6" ht="27" customHeight="1" spans="1:13">
      <c r="A6" s="4"/>
      <c r="B6" s="4" t="s">
        <v>32</v>
      </c>
      <c r="C6" s="4"/>
      <c r="D6" s="4"/>
      <c r="E6" s="4" t="s">
        <v>33</v>
      </c>
      <c r="F6" s="4"/>
      <c r="G6" s="4"/>
      <c r="H6" s="4" t="s">
        <v>32</v>
      </c>
      <c r="I6" s="4"/>
      <c r="J6" s="4"/>
      <c r="K6" s="4" t="s">
        <v>33</v>
      </c>
      <c r="L6" s="4"/>
      <c r="M6" s="4"/>
    </row>
    <row r="7" ht="27" customHeight="1" spans="1:13">
      <c r="A7" s="4"/>
      <c r="B7" s="5" t="s">
        <v>34</v>
      </c>
      <c r="C7" s="5" t="s">
        <v>35</v>
      </c>
      <c r="D7" s="5" t="s">
        <v>36</v>
      </c>
      <c r="E7" s="5" t="s">
        <v>34</v>
      </c>
      <c r="F7" s="5" t="s">
        <v>35</v>
      </c>
      <c r="G7" s="5" t="s">
        <v>36</v>
      </c>
      <c r="H7" s="5" t="s">
        <v>34</v>
      </c>
      <c r="I7" s="5" t="s">
        <v>35</v>
      </c>
      <c r="J7" s="5" t="s">
        <v>36</v>
      </c>
      <c r="K7" s="5" t="s">
        <v>34</v>
      </c>
      <c r="L7" s="5" t="s">
        <v>35</v>
      </c>
      <c r="M7" s="5" t="s">
        <v>36</v>
      </c>
    </row>
    <row r="8" ht="27" customHeight="1" spans="1:13">
      <c r="A8" s="4"/>
      <c r="B8" s="6">
        <v>149.65</v>
      </c>
      <c r="C8" s="6">
        <v>19.32</v>
      </c>
      <c r="D8" s="6">
        <v>3442.14</v>
      </c>
      <c r="E8" s="6">
        <v>136.84</v>
      </c>
      <c r="F8" s="6">
        <v>15.66</v>
      </c>
      <c r="G8" s="6">
        <v>2665.92</v>
      </c>
      <c r="H8" s="6">
        <v>59.82</v>
      </c>
      <c r="I8" s="6">
        <v>1129.24</v>
      </c>
      <c r="J8" s="6">
        <v>77786.79</v>
      </c>
      <c r="K8" s="6">
        <v>62.46</v>
      </c>
      <c r="L8" s="6">
        <v>762.63</v>
      </c>
      <c r="M8" s="6">
        <v>59003.16</v>
      </c>
    </row>
    <row r="9" ht="28" customHeight="1" spans="1:13">
      <c r="A9" s="4" t="s">
        <v>39</v>
      </c>
      <c r="B9" s="7">
        <f t="shared" ref="B9:H9" si="0">B4-B8</f>
        <v>-106.73</v>
      </c>
      <c r="C9" s="6"/>
      <c r="D9" s="7">
        <f t="shared" si="0"/>
        <v>-2440.2</v>
      </c>
      <c r="E9" s="7">
        <f t="shared" si="0"/>
        <v>11.55</v>
      </c>
      <c r="F9" s="6"/>
      <c r="G9" s="7">
        <f t="shared" si="0"/>
        <v>183.78</v>
      </c>
      <c r="H9" s="7">
        <f t="shared" si="0"/>
        <v>-16.9</v>
      </c>
      <c r="I9" s="6"/>
      <c r="J9" s="7">
        <f t="shared" ref="J9:M9" si="1">J4-J8</f>
        <v>-19220.74</v>
      </c>
      <c r="K9" s="7">
        <f t="shared" si="1"/>
        <v>50.64</v>
      </c>
      <c r="L9" s="6"/>
      <c r="M9" s="7">
        <f t="shared" si="1"/>
        <v>47272.74</v>
      </c>
    </row>
  </sheetData>
  <mergeCells count="13">
    <mergeCell ref="B1:F1"/>
    <mergeCell ref="H1:L1"/>
    <mergeCell ref="B2:D2"/>
    <mergeCell ref="E2:G2"/>
    <mergeCell ref="H2:J2"/>
    <mergeCell ref="K2:M2"/>
    <mergeCell ref="B5:F5"/>
    <mergeCell ref="H5:L5"/>
    <mergeCell ref="B6:D6"/>
    <mergeCell ref="E6:G6"/>
    <mergeCell ref="H6:J6"/>
    <mergeCell ref="K6:M6"/>
    <mergeCell ref="A1:A8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H5" sqref="H5:L5"/>
    </sheetView>
  </sheetViews>
  <sheetFormatPr defaultColWidth="9" defaultRowHeight="13.5"/>
  <cols>
    <col min="1" max="1" width="9.125" customWidth="1"/>
    <col min="2" max="13" width="14.5" customWidth="1"/>
  </cols>
  <sheetData>
    <row r="1" ht="27" customHeight="1" spans="1:13">
      <c r="A1" s="1" t="s">
        <v>47</v>
      </c>
      <c r="B1" s="1" t="s">
        <v>30</v>
      </c>
      <c r="C1" s="1"/>
      <c r="D1" s="1"/>
      <c r="E1" s="1"/>
      <c r="F1" s="1"/>
      <c r="G1" s="1"/>
      <c r="H1" s="1" t="s">
        <v>31</v>
      </c>
      <c r="I1" s="1"/>
      <c r="J1" s="1"/>
      <c r="K1" s="1"/>
      <c r="L1" s="1"/>
      <c r="M1" s="1"/>
    </row>
    <row r="2" ht="27" customHeight="1" spans="1:13">
      <c r="A2" s="1"/>
      <c r="B2" s="1" t="s">
        <v>32</v>
      </c>
      <c r="C2" s="1"/>
      <c r="D2" s="1"/>
      <c r="E2" s="1" t="s">
        <v>33</v>
      </c>
      <c r="F2" s="1"/>
      <c r="G2" s="1"/>
      <c r="H2" s="1" t="s">
        <v>32</v>
      </c>
      <c r="I2" s="1"/>
      <c r="J2" s="1"/>
      <c r="K2" s="1" t="s">
        <v>33</v>
      </c>
      <c r="L2" s="1"/>
      <c r="M2" s="1"/>
    </row>
    <row r="3" ht="27" customHeight="1" spans="1:13">
      <c r="A3" s="1"/>
      <c r="B3" s="2" t="s">
        <v>34</v>
      </c>
      <c r="C3" s="2" t="s">
        <v>35</v>
      </c>
      <c r="D3" s="2" t="s">
        <v>36</v>
      </c>
      <c r="E3" s="2" t="s">
        <v>34</v>
      </c>
      <c r="F3" s="2" t="s">
        <v>35</v>
      </c>
      <c r="G3" s="2" t="s">
        <v>36</v>
      </c>
      <c r="H3" s="2" t="s">
        <v>34</v>
      </c>
      <c r="I3" s="2" t="s">
        <v>35</v>
      </c>
      <c r="J3" s="2" t="s">
        <v>36</v>
      </c>
      <c r="K3" s="2" t="s">
        <v>34</v>
      </c>
      <c r="L3" s="2" t="s">
        <v>35</v>
      </c>
      <c r="M3" s="2" t="s">
        <v>36</v>
      </c>
    </row>
    <row r="4" customFormat="1" ht="27" customHeight="1" spans="1:13">
      <c r="A4" s="1"/>
      <c r="H4">
        <v>42.92</v>
      </c>
      <c r="I4">
        <v>676.93</v>
      </c>
      <c r="J4">
        <v>35107.83</v>
      </c>
      <c r="K4">
        <v>113.1</v>
      </c>
      <c r="L4">
        <v>459.94</v>
      </c>
      <c r="M4">
        <v>64094.69</v>
      </c>
    </row>
    <row r="5" ht="27" customHeight="1" spans="1:13">
      <c r="A5" s="1"/>
      <c r="B5" s="1" t="s">
        <v>37</v>
      </c>
      <c r="C5" s="1"/>
      <c r="D5" s="1"/>
      <c r="E5" s="1"/>
      <c r="F5" s="1"/>
      <c r="G5" s="1"/>
      <c r="H5" s="1" t="s">
        <v>38</v>
      </c>
      <c r="I5" s="1"/>
      <c r="J5" s="1"/>
      <c r="K5" s="1"/>
      <c r="L5" s="1"/>
      <c r="M5" s="1"/>
    </row>
    <row r="6" ht="27" customHeight="1" spans="1:13">
      <c r="A6" s="1"/>
      <c r="B6" s="1" t="s">
        <v>32</v>
      </c>
      <c r="C6" s="1"/>
      <c r="D6" s="1"/>
      <c r="E6" s="1" t="s">
        <v>33</v>
      </c>
      <c r="F6" s="1"/>
      <c r="G6" s="1"/>
      <c r="H6" s="1" t="s">
        <v>32</v>
      </c>
      <c r="I6" s="1"/>
      <c r="J6" s="1"/>
      <c r="K6" s="1" t="s">
        <v>33</v>
      </c>
      <c r="L6" s="1"/>
      <c r="M6" s="1"/>
    </row>
    <row r="7" ht="27" customHeight="1" spans="1:13">
      <c r="A7" s="1"/>
      <c r="B7" s="2" t="s">
        <v>34</v>
      </c>
      <c r="C7" s="2" t="s">
        <v>35</v>
      </c>
      <c r="D7" s="2" t="s">
        <v>36</v>
      </c>
      <c r="E7" s="2" t="s">
        <v>34</v>
      </c>
      <c r="F7" s="2" t="s">
        <v>35</v>
      </c>
      <c r="G7" s="2" t="s">
        <v>36</v>
      </c>
      <c r="H7" s="2" t="s">
        <v>34</v>
      </c>
      <c r="I7" s="2" t="s">
        <v>35</v>
      </c>
      <c r="J7" s="2" t="s">
        <v>36</v>
      </c>
      <c r="K7" s="2" t="s">
        <v>34</v>
      </c>
      <c r="L7" s="2" t="s">
        <v>35</v>
      </c>
      <c r="M7" s="2" t="s">
        <v>36</v>
      </c>
    </row>
    <row r="8" customFormat="1" ht="27" customHeight="1" spans="1:13">
      <c r="A8" s="1"/>
      <c r="H8">
        <v>59.77</v>
      </c>
      <c r="I8">
        <v>676.93</v>
      </c>
      <c r="J8">
        <v>46592.9</v>
      </c>
      <c r="K8">
        <v>48.24</v>
      </c>
      <c r="L8">
        <v>459.94</v>
      </c>
      <c r="M8">
        <v>28455.68</v>
      </c>
    </row>
    <row r="9" ht="28" customHeight="1" spans="1:13">
      <c r="A9" s="1" t="s">
        <v>39</v>
      </c>
      <c r="D9">
        <f t="shared" ref="D9:H9" si="0">D4-D8</f>
        <v>0</v>
      </c>
      <c r="E9">
        <f t="shared" si="0"/>
        <v>0</v>
      </c>
      <c r="G9">
        <f t="shared" si="0"/>
        <v>0</v>
      </c>
      <c r="H9">
        <f t="shared" si="0"/>
        <v>-16.85</v>
      </c>
      <c r="J9">
        <f t="shared" ref="J9:M9" si="1">J4-J8</f>
        <v>-11485.07</v>
      </c>
      <c r="K9">
        <f t="shared" si="1"/>
        <v>64.86</v>
      </c>
      <c r="M9">
        <f t="shared" si="1"/>
        <v>35639.01</v>
      </c>
    </row>
  </sheetData>
  <mergeCells count="13">
    <mergeCell ref="B1:F1"/>
    <mergeCell ref="H1:L1"/>
    <mergeCell ref="B2:D2"/>
    <mergeCell ref="E2:G2"/>
    <mergeCell ref="H2:J2"/>
    <mergeCell ref="K2:M2"/>
    <mergeCell ref="B5:F5"/>
    <mergeCell ref="H5:L5"/>
    <mergeCell ref="B6:D6"/>
    <mergeCell ref="E6:G6"/>
    <mergeCell ref="H6:J6"/>
    <mergeCell ref="K6:M6"/>
    <mergeCell ref="A1:A8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H5" sqref="H5:L5"/>
    </sheetView>
  </sheetViews>
  <sheetFormatPr defaultColWidth="9" defaultRowHeight="13.5"/>
  <cols>
    <col min="1" max="1" width="9.125" customWidth="1"/>
    <col min="2" max="13" width="14.5" customWidth="1"/>
  </cols>
  <sheetData>
    <row r="1" ht="27" customHeight="1" spans="1:13">
      <c r="A1" s="4" t="s">
        <v>48</v>
      </c>
      <c r="B1" s="4" t="s">
        <v>30</v>
      </c>
      <c r="C1" s="4"/>
      <c r="D1" s="4"/>
      <c r="E1" s="4"/>
      <c r="F1" s="4"/>
      <c r="G1" s="4"/>
      <c r="H1" s="4" t="s">
        <v>31</v>
      </c>
      <c r="I1" s="4"/>
      <c r="J1" s="4"/>
      <c r="K1" s="4"/>
      <c r="L1" s="4"/>
      <c r="M1" s="4"/>
    </row>
    <row r="2" ht="27" customHeight="1" spans="1:13">
      <c r="A2" s="4"/>
      <c r="B2" s="4" t="s">
        <v>32</v>
      </c>
      <c r="C2" s="4"/>
      <c r="D2" s="4"/>
      <c r="E2" s="4" t="s">
        <v>33</v>
      </c>
      <c r="F2" s="4"/>
      <c r="G2" s="4"/>
      <c r="H2" s="4" t="s">
        <v>32</v>
      </c>
      <c r="I2" s="4"/>
      <c r="J2" s="4"/>
      <c r="K2" s="4" t="s">
        <v>33</v>
      </c>
      <c r="L2" s="4"/>
      <c r="M2" s="4"/>
    </row>
    <row r="3" ht="27" customHeight="1" spans="1:13">
      <c r="A3" s="4"/>
      <c r="B3" s="5" t="s">
        <v>34</v>
      </c>
      <c r="C3" s="5" t="s">
        <v>35</v>
      </c>
      <c r="D3" s="5" t="s">
        <v>36</v>
      </c>
      <c r="E3" s="5" t="s">
        <v>34</v>
      </c>
      <c r="F3" s="5" t="s">
        <v>35</v>
      </c>
      <c r="G3" s="5" t="s">
        <v>36</v>
      </c>
      <c r="H3" s="5" t="s">
        <v>34</v>
      </c>
      <c r="I3" s="5" t="s">
        <v>35</v>
      </c>
      <c r="J3" s="5" t="s">
        <v>36</v>
      </c>
      <c r="K3" s="5" t="s">
        <v>34</v>
      </c>
      <c r="L3" s="5" t="s">
        <v>35</v>
      </c>
      <c r="M3" s="5" t="s">
        <v>36</v>
      </c>
    </row>
    <row r="4" customFormat="1" ht="27" customHeight="1" spans="1:13">
      <c r="A4" s="4"/>
      <c r="B4" s="6">
        <v>42.92</v>
      </c>
      <c r="C4" s="6">
        <v>10.52</v>
      </c>
      <c r="D4" s="6">
        <v>545.57</v>
      </c>
      <c r="E4" s="6">
        <v>148.39</v>
      </c>
      <c r="F4" s="6">
        <v>10.44</v>
      </c>
      <c r="G4" s="6">
        <v>1899.79</v>
      </c>
      <c r="H4" s="6">
        <v>42.92</v>
      </c>
      <c r="I4" s="6">
        <v>1138.2</v>
      </c>
      <c r="J4" s="6">
        <v>59030.78</v>
      </c>
      <c r="K4" s="6">
        <v>113.1</v>
      </c>
      <c r="L4" s="6">
        <v>848.31</v>
      </c>
      <c r="M4" s="6">
        <v>118215.7</v>
      </c>
    </row>
    <row r="5" ht="27" customHeight="1" spans="1:13">
      <c r="A5" s="4"/>
      <c r="B5" s="4" t="s">
        <v>37</v>
      </c>
      <c r="C5" s="4"/>
      <c r="D5" s="4"/>
      <c r="E5" s="4"/>
      <c r="F5" s="4"/>
      <c r="G5" s="4"/>
      <c r="H5" s="4" t="s">
        <v>38</v>
      </c>
      <c r="I5" s="4"/>
      <c r="J5" s="4"/>
      <c r="K5" s="4"/>
      <c r="L5" s="4"/>
      <c r="M5" s="4"/>
    </row>
    <row r="6" ht="27" customHeight="1" spans="1:13">
      <c r="A6" s="4"/>
      <c r="B6" s="4" t="s">
        <v>32</v>
      </c>
      <c r="C6" s="4"/>
      <c r="D6" s="4"/>
      <c r="E6" s="4" t="s">
        <v>33</v>
      </c>
      <c r="F6" s="4"/>
      <c r="G6" s="4"/>
      <c r="H6" s="4" t="s">
        <v>32</v>
      </c>
      <c r="I6" s="4"/>
      <c r="J6" s="4"/>
      <c r="K6" s="4" t="s">
        <v>33</v>
      </c>
      <c r="L6" s="4"/>
      <c r="M6" s="4"/>
    </row>
    <row r="7" ht="27" customHeight="1" spans="1:13">
      <c r="A7" s="4"/>
      <c r="B7" s="5" t="s">
        <v>34</v>
      </c>
      <c r="C7" s="5" t="s">
        <v>35</v>
      </c>
      <c r="D7" s="5" t="s">
        <v>36</v>
      </c>
      <c r="E7" s="5" t="s">
        <v>34</v>
      </c>
      <c r="F7" s="5" t="s">
        <v>35</v>
      </c>
      <c r="G7" s="5" t="s">
        <v>36</v>
      </c>
      <c r="H7" s="5" t="s">
        <v>34</v>
      </c>
      <c r="I7" s="5" t="s">
        <v>35</v>
      </c>
      <c r="J7" s="5" t="s">
        <v>36</v>
      </c>
      <c r="K7" s="5" t="s">
        <v>34</v>
      </c>
      <c r="L7" s="5" t="s">
        <v>35</v>
      </c>
      <c r="M7" s="5" t="s">
        <v>36</v>
      </c>
    </row>
    <row r="8" customFormat="1" ht="27" customHeight="1" spans="1:13">
      <c r="A8" s="4"/>
      <c r="B8" s="6">
        <v>149.65</v>
      </c>
      <c r="C8" s="6">
        <v>10.52</v>
      </c>
      <c r="D8" s="6">
        <v>1874.26</v>
      </c>
      <c r="E8" s="6">
        <v>136.84</v>
      </c>
      <c r="F8" s="6">
        <v>10.44</v>
      </c>
      <c r="G8" s="6">
        <v>1770.6</v>
      </c>
      <c r="H8" s="6">
        <v>59.21</v>
      </c>
      <c r="I8" s="6">
        <v>1138.2</v>
      </c>
      <c r="J8" s="6">
        <v>77647.22</v>
      </c>
      <c r="K8" s="6">
        <v>62.15</v>
      </c>
      <c r="L8" s="6">
        <v>848.31</v>
      </c>
      <c r="M8" s="6">
        <v>65345.41</v>
      </c>
    </row>
    <row r="9" ht="28" customHeight="1" spans="1:13">
      <c r="A9" s="4" t="s">
        <v>39</v>
      </c>
      <c r="B9" s="7">
        <f t="shared" ref="B9:H9" si="0">B4-B8</f>
        <v>-106.73</v>
      </c>
      <c r="C9" s="6"/>
      <c r="D9" s="7">
        <f t="shared" si="0"/>
        <v>-1328.69</v>
      </c>
      <c r="E9" s="7">
        <f t="shared" si="0"/>
        <v>11.55</v>
      </c>
      <c r="F9" s="6"/>
      <c r="G9" s="7">
        <f t="shared" si="0"/>
        <v>129.19</v>
      </c>
      <c r="H9" s="7">
        <f t="shared" si="0"/>
        <v>-16.29</v>
      </c>
      <c r="I9" s="6"/>
      <c r="J9" s="7">
        <f t="shared" ref="J9:M9" si="1">J4-J8</f>
        <v>-18616.44</v>
      </c>
      <c r="K9" s="7">
        <f t="shared" si="1"/>
        <v>50.95</v>
      </c>
      <c r="L9" s="6"/>
      <c r="M9" s="7">
        <f t="shared" si="1"/>
        <v>52870.29</v>
      </c>
    </row>
  </sheetData>
  <mergeCells count="13">
    <mergeCell ref="B1:F1"/>
    <mergeCell ref="H1:L1"/>
    <mergeCell ref="B2:D2"/>
    <mergeCell ref="E2:G2"/>
    <mergeCell ref="H2:J2"/>
    <mergeCell ref="K2:M2"/>
    <mergeCell ref="B5:F5"/>
    <mergeCell ref="H5:L5"/>
    <mergeCell ref="B6:D6"/>
    <mergeCell ref="E6:G6"/>
    <mergeCell ref="H6:J6"/>
    <mergeCell ref="K6:M6"/>
    <mergeCell ref="A1:A8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A9" sqref="A9"/>
    </sheetView>
  </sheetViews>
  <sheetFormatPr defaultColWidth="9" defaultRowHeight="13.5"/>
  <cols>
    <col min="1" max="1" width="9.125" customWidth="1"/>
    <col min="2" max="13" width="14.5" customWidth="1"/>
  </cols>
  <sheetData>
    <row r="1" ht="27" customHeight="1" spans="1:13">
      <c r="A1" s="1" t="s">
        <v>49</v>
      </c>
      <c r="B1" s="1" t="s">
        <v>30</v>
      </c>
      <c r="C1" s="1"/>
      <c r="D1" s="1"/>
      <c r="E1" s="1"/>
      <c r="F1" s="1"/>
      <c r="G1" s="1"/>
      <c r="H1" s="1" t="s">
        <v>31</v>
      </c>
      <c r="I1" s="1"/>
      <c r="J1" s="1"/>
      <c r="K1" s="1"/>
      <c r="L1" s="1"/>
      <c r="M1" s="1"/>
    </row>
    <row r="2" ht="27" customHeight="1" spans="1:13">
      <c r="A2" s="1"/>
      <c r="B2" s="1" t="s">
        <v>32</v>
      </c>
      <c r="C2" s="1"/>
      <c r="D2" s="1"/>
      <c r="E2" s="1" t="s">
        <v>33</v>
      </c>
      <c r="F2" s="1"/>
      <c r="G2" s="1"/>
      <c r="H2" s="1" t="s">
        <v>32</v>
      </c>
      <c r="I2" s="1"/>
      <c r="J2" s="1"/>
      <c r="K2" s="1" t="s">
        <v>33</v>
      </c>
      <c r="L2" s="1"/>
      <c r="M2" s="1"/>
    </row>
    <row r="3" ht="27" customHeight="1" spans="1:13">
      <c r="A3" s="1"/>
      <c r="B3" s="2" t="s">
        <v>34</v>
      </c>
      <c r="C3" s="2" t="s">
        <v>35</v>
      </c>
      <c r="D3" s="2" t="s">
        <v>36</v>
      </c>
      <c r="E3" s="2" t="s">
        <v>34</v>
      </c>
      <c r="F3" s="2" t="s">
        <v>35</v>
      </c>
      <c r="G3" s="2" t="s">
        <v>36</v>
      </c>
      <c r="H3" s="2" t="s">
        <v>34</v>
      </c>
      <c r="I3" s="2" t="s">
        <v>35</v>
      </c>
      <c r="J3" s="2" t="s">
        <v>36</v>
      </c>
      <c r="K3" s="2" t="s">
        <v>34</v>
      </c>
      <c r="L3" s="2" t="s">
        <v>35</v>
      </c>
      <c r="M3" s="2" t="s">
        <v>36</v>
      </c>
    </row>
    <row r="4" ht="27" customHeight="1" spans="1:13">
      <c r="A4" s="1"/>
      <c r="D4" s="3"/>
      <c r="K4">
        <v>113.1</v>
      </c>
      <c r="L4">
        <f>385.053-36</f>
        <v>349.053</v>
      </c>
      <c r="M4">
        <v>28936.94</v>
      </c>
    </row>
    <row r="5" ht="27" customHeight="1" spans="1:13">
      <c r="A5" s="1"/>
      <c r="B5" s="1" t="s">
        <v>37</v>
      </c>
      <c r="C5" s="1"/>
      <c r="D5" s="1"/>
      <c r="E5" s="1"/>
      <c r="F5" s="1"/>
      <c r="G5" s="1"/>
      <c r="H5" s="1" t="s">
        <v>38</v>
      </c>
      <c r="I5" s="1"/>
      <c r="J5" s="1"/>
      <c r="K5" s="1"/>
      <c r="L5" s="1"/>
      <c r="M5" s="1"/>
    </row>
    <row r="6" ht="27" customHeight="1" spans="1:13">
      <c r="A6" s="1"/>
      <c r="B6" s="1" t="s">
        <v>32</v>
      </c>
      <c r="C6" s="1"/>
      <c r="D6" s="1"/>
      <c r="E6" s="1" t="s">
        <v>33</v>
      </c>
      <c r="F6" s="1"/>
      <c r="G6" s="1"/>
      <c r="H6" s="1" t="s">
        <v>32</v>
      </c>
      <c r="I6" s="1"/>
      <c r="J6" s="1"/>
      <c r="K6" s="1" t="s">
        <v>33</v>
      </c>
      <c r="L6" s="1"/>
      <c r="M6" s="1"/>
    </row>
    <row r="7" ht="27" customHeight="1" spans="1:13">
      <c r="A7" s="1"/>
      <c r="B7" s="2" t="s">
        <v>34</v>
      </c>
      <c r="C7" s="2" t="s">
        <v>35</v>
      </c>
      <c r="D7" s="2" t="s">
        <v>36</v>
      </c>
      <c r="E7" s="2" t="s">
        <v>34</v>
      </c>
      <c r="F7" s="2" t="s">
        <v>35</v>
      </c>
      <c r="G7" s="2" t="s">
        <v>36</v>
      </c>
      <c r="H7" s="2" t="s">
        <v>34</v>
      </c>
      <c r="I7" s="2" t="s">
        <v>35</v>
      </c>
      <c r="J7" s="2" t="s">
        <v>36</v>
      </c>
      <c r="K7" s="2" t="s">
        <v>34</v>
      </c>
      <c r="L7" s="2" t="s">
        <v>35</v>
      </c>
      <c r="M7" s="2" t="s">
        <v>36</v>
      </c>
    </row>
    <row r="8" ht="27" customHeight="1" spans="1:13">
      <c r="A8" s="1"/>
      <c r="D8" s="3"/>
      <c r="K8">
        <v>64.17</v>
      </c>
      <c r="L8">
        <f>385.053-36</f>
        <v>349.053</v>
      </c>
      <c r="M8">
        <v>16452.55</v>
      </c>
    </row>
    <row r="9" ht="28" customHeight="1" spans="1:13">
      <c r="A9" s="1" t="s">
        <v>39</v>
      </c>
      <c r="B9">
        <f t="shared" ref="B9:H9" si="0">B4-B8</f>
        <v>0</v>
      </c>
      <c r="D9">
        <f t="shared" si="0"/>
        <v>0</v>
      </c>
      <c r="E9">
        <f t="shared" si="0"/>
        <v>0</v>
      </c>
      <c r="G9">
        <f t="shared" si="0"/>
        <v>0</v>
      </c>
      <c r="H9">
        <f t="shared" si="0"/>
        <v>0</v>
      </c>
      <c r="J9">
        <f t="shared" ref="J9:M9" si="1">J4-J8</f>
        <v>0</v>
      </c>
      <c r="K9">
        <f t="shared" si="1"/>
        <v>48.93</v>
      </c>
      <c r="M9">
        <f t="shared" si="1"/>
        <v>12484.39</v>
      </c>
    </row>
  </sheetData>
  <mergeCells count="13">
    <mergeCell ref="B1:F1"/>
    <mergeCell ref="H1:L1"/>
    <mergeCell ref="B2:D2"/>
    <mergeCell ref="E2:G2"/>
    <mergeCell ref="H2:J2"/>
    <mergeCell ref="K2:M2"/>
    <mergeCell ref="B5:F5"/>
    <mergeCell ref="H5:L5"/>
    <mergeCell ref="B6:D6"/>
    <mergeCell ref="E6:G6"/>
    <mergeCell ref="H6:J6"/>
    <mergeCell ref="K6:M6"/>
    <mergeCell ref="A1:A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H9" sqref="H9"/>
    </sheetView>
  </sheetViews>
  <sheetFormatPr defaultColWidth="9" defaultRowHeight="13.5"/>
  <cols>
    <col min="1" max="1" width="9.125" customWidth="1"/>
    <col min="2" max="13" width="14.5" customWidth="1"/>
  </cols>
  <sheetData>
    <row r="1" ht="27" customHeight="1" spans="1:13">
      <c r="A1" s="1" t="s">
        <v>29</v>
      </c>
      <c r="B1" s="1" t="s">
        <v>30</v>
      </c>
      <c r="C1" s="1"/>
      <c r="D1" s="1"/>
      <c r="E1" s="1"/>
      <c r="F1" s="1"/>
      <c r="G1" s="1"/>
      <c r="H1" s="1" t="s">
        <v>31</v>
      </c>
      <c r="I1" s="1"/>
      <c r="J1" s="1"/>
      <c r="K1" s="1"/>
      <c r="L1" s="1"/>
      <c r="M1" s="1"/>
    </row>
    <row r="2" ht="27" customHeight="1" spans="1:13">
      <c r="A2" s="1"/>
      <c r="B2" s="1" t="s">
        <v>32</v>
      </c>
      <c r="C2" s="1"/>
      <c r="D2" s="1"/>
      <c r="E2" s="1" t="s">
        <v>33</v>
      </c>
      <c r="F2" s="1"/>
      <c r="G2" s="1"/>
      <c r="H2" s="1" t="s">
        <v>32</v>
      </c>
      <c r="I2" s="1"/>
      <c r="J2" s="1"/>
      <c r="K2" s="1" t="s">
        <v>33</v>
      </c>
      <c r="L2" s="1"/>
      <c r="M2" s="1"/>
    </row>
    <row r="3" ht="27" customHeight="1" spans="1:13">
      <c r="A3" s="1"/>
      <c r="B3" s="2" t="s">
        <v>34</v>
      </c>
      <c r="C3" s="2" t="s">
        <v>35</v>
      </c>
      <c r="D3" s="2" t="s">
        <v>36</v>
      </c>
      <c r="E3" s="2" t="s">
        <v>34</v>
      </c>
      <c r="F3" s="2" t="s">
        <v>35</v>
      </c>
      <c r="G3" s="2" t="s">
        <v>36</v>
      </c>
      <c r="H3" s="2" t="s">
        <v>34</v>
      </c>
      <c r="I3" s="2" t="s">
        <v>35</v>
      </c>
      <c r="J3" s="2" t="s">
        <v>36</v>
      </c>
      <c r="K3" s="2" t="s">
        <v>34</v>
      </c>
      <c r="L3" s="2" t="s">
        <v>35</v>
      </c>
      <c r="M3" s="2" t="s">
        <v>36</v>
      </c>
    </row>
    <row r="4" ht="27" customHeight="1" spans="1:13">
      <c r="A4" s="1"/>
      <c r="B4">
        <v>42.92</v>
      </c>
      <c r="C4">
        <v>27.16</v>
      </c>
      <c r="D4" s="3">
        <v>1408.65</v>
      </c>
      <c r="E4">
        <v>36</v>
      </c>
      <c r="F4">
        <v>36</v>
      </c>
      <c r="G4">
        <v>6551.1</v>
      </c>
      <c r="H4">
        <v>42.92</v>
      </c>
      <c r="I4">
        <f>649.37-27.16</f>
        <v>622.21</v>
      </c>
      <c r="J4">
        <v>32269.88</v>
      </c>
      <c r="K4">
        <v>113.1</v>
      </c>
      <c r="L4">
        <f>385.053-36</f>
        <v>349.053</v>
      </c>
      <c r="M4">
        <v>48641.6</v>
      </c>
    </row>
    <row r="5" ht="27" customHeight="1" spans="1:13">
      <c r="A5" s="1"/>
      <c r="B5" s="1" t="s">
        <v>37</v>
      </c>
      <c r="C5" s="1"/>
      <c r="D5" s="1"/>
      <c r="E5" s="1"/>
      <c r="F5" s="1"/>
      <c r="G5" s="1"/>
      <c r="H5" s="1" t="s">
        <v>38</v>
      </c>
      <c r="I5" s="1"/>
      <c r="J5" s="1"/>
      <c r="K5" s="1"/>
      <c r="L5" s="1"/>
      <c r="M5" s="1"/>
    </row>
    <row r="6" ht="27" customHeight="1" spans="1:13">
      <c r="A6" s="1"/>
      <c r="B6" s="1" t="s">
        <v>32</v>
      </c>
      <c r="C6" s="1"/>
      <c r="D6" s="1"/>
      <c r="E6" s="1" t="s">
        <v>33</v>
      </c>
      <c r="F6" s="1"/>
      <c r="G6" s="1"/>
      <c r="H6" s="1" t="s">
        <v>32</v>
      </c>
      <c r="I6" s="1"/>
      <c r="J6" s="1"/>
      <c r="K6" s="1" t="s">
        <v>33</v>
      </c>
      <c r="L6" s="1"/>
      <c r="M6" s="1"/>
    </row>
    <row r="7" ht="27" customHeight="1" spans="1:13">
      <c r="A7" s="1"/>
      <c r="B7" s="2" t="s">
        <v>34</v>
      </c>
      <c r="C7" s="2" t="s">
        <v>35</v>
      </c>
      <c r="D7" s="2" t="s">
        <v>36</v>
      </c>
      <c r="E7" s="2" t="s">
        <v>34</v>
      </c>
      <c r="F7" s="2" t="s">
        <v>35</v>
      </c>
      <c r="G7" s="2" t="s">
        <v>36</v>
      </c>
      <c r="H7" s="2" t="s">
        <v>34</v>
      </c>
      <c r="I7" s="2" t="s">
        <v>35</v>
      </c>
      <c r="J7" s="2" t="s">
        <v>36</v>
      </c>
      <c r="K7" s="2" t="s">
        <v>34</v>
      </c>
      <c r="L7" s="2" t="s">
        <v>35</v>
      </c>
      <c r="M7" s="2" t="s">
        <v>36</v>
      </c>
    </row>
    <row r="8" ht="27" customHeight="1" spans="1:13">
      <c r="A8" s="1"/>
      <c r="B8">
        <v>149.65</v>
      </c>
      <c r="C8">
        <v>27.16</v>
      </c>
      <c r="D8" s="3">
        <v>4838.9</v>
      </c>
      <c r="E8">
        <v>27.16</v>
      </c>
      <c r="F8">
        <v>36</v>
      </c>
      <c r="G8">
        <v>6105.5</v>
      </c>
      <c r="H8">
        <v>53.07</v>
      </c>
      <c r="I8">
        <f>649.37-27.16</f>
        <v>622.21</v>
      </c>
      <c r="J8">
        <v>38282.49</v>
      </c>
      <c r="K8">
        <v>58.31</v>
      </c>
      <c r="L8">
        <f>385.053-36</f>
        <v>349.053</v>
      </c>
      <c r="M8">
        <v>25426.4</v>
      </c>
    </row>
    <row r="9" ht="28" customHeight="1" spans="1:13">
      <c r="A9" s="1" t="s">
        <v>39</v>
      </c>
      <c r="B9">
        <f t="shared" ref="B9:H9" si="0">B4-B8</f>
        <v>-106.73</v>
      </c>
      <c r="D9">
        <f t="shared" si="0"/>
        <v>-3430.25</v>
      </c>
      <c r="E9">
        <f t="shared" si="0"/>
        <v>8.84</v>
      </c>
      <c r="G9">
        <f t="shared" si="0"/>
        <v>445.6</v>
      </c>
      <c r="H9">
        <f t="shared" si="0"/>
        <v>-10.15</v>
      </c>
      <c r="J9">
        <f t="shared" ref="J9:M9" si="1">J4-J8</f>
        <v>-6012.61</v>
      </c>
      <c r="K9">
        <f t="shared" si="1"/>
        <v>54.79</v>
      </c>
      <c r="M9">
        <f t="shared" si="1"/>
        <v>23215.2</v>
      </c>
    </row>
  </sheetData>
  <mergeCells count="13">
    <mergeCell ref="B1:F1"/>
    <mergeCell ref="H1:L1"/>
    <mergeCell ref="B2:D2"/>
    <mergeCell ref="E2:G2"/>
    <mergeCell ref="H2:J2"/>
    <mergeCell ref="K2:M2"/>
    <mergeCell ref="B5:F5"/>
    <mergeCell ref="H5:L5"/>
    <mergeCell ref="B6:D6"/>
    <mergeCell ref="E6:G6"/>
    <mergeCell ref="H6:J6"/>
    <mergeCell ref="K6:M6"/>
    <mergeCell ref="A1:A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J9" sqref="J9"/>
    </sheetView>
  </sheetViews>
  <sheetFormatPr defaultColWidth="9" defaultRowHeight="13.5"/>
  <cols>
    <col min="1" max="1" width="9.125" customWidth="1"/>
    <col min="2" max="13" width="14.5" customWidth="1"/>
  </cols>
  <sheetData>
    <row r="1" ht="27" customHeight="1" spans="1:13">
      <c r="A1" s="1" t="s">
        <v>40</v>
      </c>
      <c r="B1" s="1" t="s">
        <v>30</v>
      </c>
      <c r="C1" s="1"/>
      <c r="D1" s="1"/>
      <c r="E1" s="1"/>
      <c r="F1" s="1"/>
      <c r="G1" s="1"/>
      <c r="H1" s="1" t="s">
        <v>31</v>
      </c>
      <c r="I1" s="1"/>
      <c r="J1" s="1"/>
      <c r="K1" s="1"/>
      <c r="L1" s="1"/>
      <c r="M1" s="1"/>
    </row>
    <row r="2" ht="27" customHeight="1" spans="1:13">
      <c r="A2" s="1"/>
      <c r="B2" s="1" t="s">
        <v>32</v>
      </c>
      <c r="C2" s="1"/>
      <c r="D2" s="1"/>
      <c r="E2" s="1" t="s">
        <v>33</v>
      </c>
      <c r="F2" s="1"/>
      <c r="G2" s="1"/>
      <c r="H2" s="1" t="s">
        <v>32</v>
      </c>
      <c r="I2" s="1"/>
      <c r="J2" s="1"/>
      <c r="K2" s="1" t="s">
        <v>33</v>
      </c>
      <c r="L2" s="1"/>
      <c r="M2" s="1"/>
    </row>
    <row r="3" ht="27" customHeight="1" spans="1:13">
      <c r="A3" s="1"/>
      <c r="B3" s="2" t="s">
        <v>34</v>
      </c>
      <c r="C3" s="2" t="s">
        <v>35</v>
      </c>
      <c r="D3" s="2" t="s">
        <v>36</v>
      </c>
      <c r="E3" s="2" t="s">
        <v>34</v>
      </c>
      <c r="F3" s="2" t="s">
        <v>35</v>
      </c>
      <c r="G3" s="2" t="s">
        <v>36</v>
      </c>
      <c r="H3" s="2" t="s">
        <v>34</v>
      </c>
      <c r="I3" s="2" t="s">
        <v>35</v>
      </c>
      <c r="J3" s="2" t="s">
        <v>36</v>
      </c>
      <c r="K3" s="2" t="s">
        <v>34</v>
      </c>
      <c r="L3" s="2" t="s">
        <v>35</v>
      </c>
      <c r="M3" s="2" t="s">
        <v>36</v>
      </c>
    </row>
    <row r="4" ht="27" customHeight="1" spans="1:13">
      <c r="A4" s="1"/>
      <c r="B4">
        <v>42.92</v>
      </c>
      <c r="C4">
        <v>7.77</v>
      </c>
      <c r="D4">
        <v>399.34</v>
      </c>
      <c r="E4">
        <v>0</v>
      </c>
      <c r="F4">
        <v>0</v>
      </c>
      <c r="G4">
        <v>0</v>
      </c>
      <c r="H4">
        <v>42.92</v>
      </c>
      <c r="I4">
        <v>896.26</v>
      </c>
      <c r="J4">
        <v>46482.97</v>
      </c>
      <c r="K4">
        <v>113.1</v>
      </c>
      <c r="L4">
        <v>257.03</v>
      </c>
      <c r="M4">
        <v>35818.24</v>
      </c>
    </row>
    <row r="5" ht="27" customHeight="1" spans="1:13">
      <c r="A5" s="1"/>
      <c r="B5" s="1" t="s">
        <v>37</v>
      </c>
      <c r="C5" s="1"/>
      <c r="D5" s="1"/>
      <c r="E5" s="1"/>
      <c r="F5" s="1"/>
      <c r="G5" s="1"/>
      <c r="H5" s="1" t="s">
        <v>38</v>
      </c>
      <c r="I5" s="1"/>
      <c r="J5" s="1"/>
      <c r="K5" s="1"/>
      <c r="L5" s="1"/>
      <c r="M5" s="1"/>
    </row>
    <row r="6" ht="27" customHeight="1" spans="1:13">
      <c r="A6" s="1"/>
      <c r="B6" s="1" t="s">
        <v>32</v>
      </c>
      <c r="C6" s="1"/>
      <c r="D6" s="1"/>
      <c r="E6" s="1" t="s">
        <v>33</v>
      </c>
      <c r="F6" s="1"/>
      <c r="G6" s="1"/>
      <c r="H6" s="1" t="s">
        <v>32</v>
      </c>
      <c r="I6" s="1"/>
      <c r="J6" s="1"/>
      <c r="K6" s="1" t="s">
        <v>33</v>
      </c>
      <c r="L6" s="1"/>
      <c r="M6" s="1"/>
    </row>
    <row r="7" ht="27" customHeight="1" spans="1:13">
      <c r="A7" s="1"/>
      <c r="B7" s="2" t="s">
        <v>34</v>
      </c>
      <c r="C7" s="2" t="s">
        <v>35</v>
      </c>
      <c r="D7" s="2" t="s">
        <v>36</v>
      </c>
      <c r="E7" s="2" t="s">
        <v>34</v>
      </c>
      <c r="F7" s="2" t="s">
        <v>35</v>
      </c>
      <c r="G7" s="2" t="s">
        <v>36</v>
      </c>
      <c r="H7" s="2" t="s">
        <v>34</v>
      </c>
      <c r="I7" s="2" t="s">
        <v>35</v>
      </c>
      <c r="J7" s="2" t="s">
        <v>36</v>
      </c>
      <c r="K7" s="2" t="s">
        <v>34</v>
      </c>
      <c r="L7" s="2" t="s">
        <v>35</v>
      </c>
      <c r="M7" s="2" t="s">
        <v>36</v>
      </c>
    </row>
    <row r="8" ht="27" customHeight="1" spans="1:13">
      <c r="A8" s="1"/>
      <c r="B8">
        <v>144.34</v>
      </c>
      <c r="C8">
        <v>7.77</v>
      </c>
      <c r="D8">
        <v>1327.29</v>
      </c>
      <c r="E8">
        <v>0</v>
      </c>
      <c r="H8">
        <v>64.25</v>
      </c>
      <c r="I8">
        <v>896.26</v>
      </c>
      <c r="J8">
        <v>66065.91</v>
      </c>
      <c r="K8">
        <v>48.24</v>
      </c>
      <c r="L8">
        <v>257.03</v>
      </c>
      <c r="M8">
        <v>15902.1</v>
      </c>
    </row>
    <row r="9" ht="28" customHeight="1" spans="1:13">
      <c r="A9" s="1" t="s">
        <v>39</v>
      </c>
      <c r="B9">
        <f t="shared" ref="B9:H9" si="0">B4-B8</f>
        <v>-101.42</v>
      </c>
      <c r="D9">
        <f t="shared" si="0"/>
        <v>-927.95</v>
      </c>
      <c r="E9">
        <f t="shared" si="0"/>
        <v>0</v>
      </c>
      <c r="G9">
        <f t="shared" si="0"/>
        <v>0</v>
      </c>
      <c r="H9">
        <f t="shared" si="0"/>
        <v>-21.33</v>
      </c>
      <c r="J9">
        <f>J4-J8</f>
        <v>-19582.94</v>
      </c>
      <c r="K9">
        <f t="shared" ref="J9:M9" si="1">K4-K8</f>
        <v>64.86</v>
      </c>
      <c r="M9">
        <f t="shared" si="1"/>
        <v>19916.14</v>
      </c>
    </row>
  </sheetData>
  <mergeCells count="13">
    <mergeCell ref="B1:F1"/>
    <mergeCell ref="H1:L1"/>
    <mergeCell ref="B2:D2"/>
    <mergeCell ref="E2:G2"/>
    <mergeCell ref="H2:J2"/>
    <mergeCell ref="K2:M2"/>
    <mergeCell ref="B5:F5"/>
    <mergeCell ref="H5:L5"/>
    <mergeCell ref="B6:D6"/>
    <mergeCell ref="E6:G6"/>
    <mergeCell ref="H6:J6"/>
    <mergeCell ref="K6:M6"/>
    <mergeCell ref="A1:A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D9" sqref="D9"/>
    </sheetView>
  </sheetViews>
  <sheetFormatPr defaultColWidth="9" defaultRowHeight="13.5"/>
  <cols>
    <col min="1" max="1" width="9.125" customWidth="1"/>
    <col min="2" max="13" width="14.5" style="1" customWidth="1"/>
  </cols>
  <sheetData>
    <row r="1" ht="27" customHeight="1" spans="1:13">
      <c r="A1" s="4" t="s">
        <v>11</v>
      </c>
      <c r="B1" s="4" t="s">
        <v>30</v>
      </c>
      <c r="C1" s="4"/>
      <c r="D1" s="4"/>
      <c r="E1" s="4"/>
      <c r="F1" s="4"/>
      <c r="G1" s="4"/>
      <c r="H1" s="4" t="s">
        <v>31</v>
      </c>
      <c r="I1" s="4"/>
      <c r="J1" s="4"/>
      <c r="K1" s="4"/>
      <c r="L1" s="4"/>
      <c r="M1" s="4"/>
    </row>
    <row r="2" ht="27" customHeight="1" spans="1:13">
      <c r="A2" s="4"/>
      <c r="B2" s="4" t="s">
        <v>32</v>
      </c>
      <c r="C2" s="4"/>
      <c r="D2" s="4"/>
      <c r="E2" s="4" t="s">
        <v>33</v>
      </c>
      <c r="F2" s="4"/>
      <c r="G2" s="4"/>
      <c r="H2" s="4" t="s">
        <v>32</v>
      </c>
      <c r="I2" s="4"/>
      <c r="J2" s="4"/>
      <c r="K2" s="4" t="s">
        <v>33</v>
      </c>
      <c r="L2" s="4"/>
      <c r="M2" s="4"/>
    </row>
    <row r="3" ht="27" customHeight="1" spans="1:13">
      <c r="A3" s="4"/>
      <c r="B3" s="5" t="s">
        <v>34</v>
      </c>
      <c r="C3" s="5" t="s">
        <v>35</v>
      </c>
      <c r="D3" s="5" t="s">
        <v>36</v>
      </c>
      <c r="E3" s="5" t="s">
        <v>34</v>
      </c>
      <c r="F3" s="5" t="s">
        <v>35</v>
      </c>
      <c r="G3" s="5" t="s">
        <v>36</v>
      </c>
      <c r="H3" s="5" t="s">
        <v>34</v>
      </c>
      <c r="I3" s="5" t="s">
        <v>35</v>
      </c>
      <c r="J3" s="5" t="s">
        <v>36</v>
      </c>
      <c r="K3" s="5" t="s">
        <v>34</v>
      </c>
      <c r="L3" s="5" t="s">
        <v>35</v>
      </c>
      <c r="M3" s="5" t="s">
        <v>36</v>
      </c>
    </row>
    <row r="4" ht="27" customHeight="1" spans="1:13">
      <c r="A4" s="4"/>
      <c r="B4" s="4">
        <v>42.92</v>
      </c>
      <c r="C4" s="4">
        <v>10.71</v>
      </c>
      <c r="D4" s="4">
        <v>555.46</v>
      </c>
      <c r="E4" s="4">
        <v>148.39</v>
      </c>
      <c r="F4" s="4">
        <v>9.61</v>
      </c>
      <c r="G4" s="9">
        <v>1748.8</v>
      </c>
      <c r="H4" s="4">
        <v>42.92</v>
      </c>
      <c r="I4" s="4">
        <v>810.61</v>
      </c>
      <c r="J4" s="4">
        <v>42040.9</v>
      </c>
      <c r="K4" s="4">
        <v>113.1</v>
      </c>
      <c r="L4" s="4">
        <v>613.53</v>
      </c>
      <c r="M4" s="4">
        <v>85498.12</v>
      </c>
    </row>
    <row r="5" ht="27" customHeight="1" spans="1:13">
      <c r="A5" s="4"/>
      <c r="B5" s="4" t="s">
        <v>37</v>
      </c>
      <c r="C5" s="4"/>
      <c r="D5" s="4"/>
      <c r="E5" s="4"/>
      <c r="F5" s="4"/>
      <c r="G5" s="4"/>
      <c r="H5" s="4" t="s">
        <v>38</v>
      </c>
      <c r="I5" s="4"/>
      <c r="J5" s="4"/>
      <c r="K5" s="4"/>
      <c r="L5" s="4"/>
      <c r="M5" s="4"/>
    </row>
    <row r="6" ht="27" customHeight="1" spans="1:13">
      <c r="A6" s="4"/>
      <c r="B6" s="4" t="s">
        <v>32</v>
      </c>
      <c r="C6" s="4"/>
      <c r="D6" s="4"/>
      <c r="E6" s="4" t="s">
        <v>33</v>
      </c>
      <c r="F6" s="4"/>
      <c r="G6" s="4"/>
      <c r="H6" s="4" t="s">
        <v>32</v>
      </c>
      <c r="I6" s="4"/>
      <c r="J6" s="4"/>
      <c r="K6" s="4" t="s">
        <v>33</v>
      </c>
      <c r="L6" s="4"/>
      <c r="M6" s="4"/>
    </row>
    <row r="7" ht="27" customHeight="1" spans="1:13">
      <c r="A7" s="4"/>
      <c r="B7" s="5" t="s">
        <v>34</v>
      </c>
      <c r="C7" s="5" t="s">
        <v>35</v>
      </c>
      <c r="D7" s="5" t="s">
        <v>36</v>
      </c>
      <c r="E7" s="5" t="s">
        <v>34</v>
      </c>
      <c r="F7" s="5" t="s">
        <v>35</v>
      </c>
      <c r="G7" s="5" t="s">
        <v>36</v>
      </c>
      <c r="H7" s="5" t="s">
        <v>34</v>
      </c>
      <c r="I7" s="5" t="s">
        <v>35</v>
      </c>
      <c r="J7" s="5" t="s">
        <v>36</v>
      </c>
      <c r="K7" s="5" t="s">
        <v>34</v>
      </c>
      <c r="L7" s="5" t="s">
        <v>35</v>
      </c>
      <c r="M7" s="5" t="s">
        <v>36</v>
      </c>
    </row>
    <row r="8" ht="27" customHeight="1" spans="1:13">
      <c r="A8" s="4"/>
      <c r="B8" s="4">
        <v>144.34</v>
      </c>
      <c r="C8" s="4">
        <f>C4</f>
        <v>10.71</v>
      </c>
      <c r="D8" s="4">
        <v>1846.12</v>
      </c>
      <c r="E8" s="4">
        <v>136.84</v>
      </c>
      <c r="F8" s="4">
        <f>F4</f>
        <v>9.61</v>
      </c>
      <c r="G8" s="4">
        <v>1629.86</v>
      </c>
      <c r="H8" s="4">
        <v>47.39</v>
      </c>
      <c r="I8" s="4">
        <f>I4</f>
        <v>810.61</v>
      </c>
      <c r="J8" s="4">
        <v>47568.01</v>
      </c>
      <c r="K8" s="4">
        <v>60.98</v>
      </c>
      <c r="L8" s="4">
        <f>L4</f>
        <v>613.53</v>
      </c>
      <c r="M8" s="4">
        <v>44946.4</v>
      </c>
    </row>
    <row r="9" ht="28" customHeight="1" spans="1:13">
      <c r="A9" s="4" t="s">
        <v>39</v>
      </c>
      <c r="B9" s="4">
        <f t="shared" ref="B9:H9" si="0">B4-B8</f>
        <v>-101.42</v>
      </c>
      <c r="C9" s="4"/>
      <c r="D9" s="4">
        <f t="shared" si="0"/>
        <v>-1290.66</v>
      </c>
      <c r="E9" s="4">
        <f t="shared" si="0"/>
        <v>11.55</v>
      </c>
      <c r="F9" s="4"/>
      <c r="G9" s="4">
        <f t="shared" si="0"/>
        <v>118.94</v>
      </c>
      <c r="H9" s="4">
        <f t="shared" si="0"/>
        <v>-4.47</v>
      </c>
      <c r="I9" s="4"/>
      <c r="J9" s="4">
        <f t="shared" ref="J9:M9" si="1">J4-J8</f>
        <v>-5527.11</v>
      </c>
      <c r="K9" s="4">
        <f t="shared" si="1"/>
        <v>52.12</v>
      </c>
      <c r="L9" s="4"/>
      <c r="M9" s="4">
        <f t="shared" si="1"/>
        <v>40551.72</v>
      </c>
    </row>
  </sheetData>
  <mergeCells count="13">
    <mergeCell ref="B1:F1"/>
    <mergeCell ref="H1:L1"/>
    <mergeCell ref="B2:D2"/>
    <mergeCell ref="E2:G2"/>
    <mergeCell ref="H2:J2"/>
    <mergeCell ref="K2:M2"/>
    <mergeCell ref="B5:F5"/>
    <mergeCell ref="H5:L5"/>
    <mergeCell ref="B6:D6"/>
    <mergeCell ref="E6:G6"/>
    <mergeCell ref="H6:J6"/>
    <mergeCell ref="K6:M6"/>
    <mergeCell ref="A1:A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H5" sqref="H5:L5"/>
    </sheetView>
  </sheetViews>
  <sheetFormatPr defaultColWidth="9" defaultRowHeight="13.5"/>
  <cols>
    <col min="1" max="1" width="9.125" customWidth="1"/>
    <col min="2" max="13" width="14.5" style="1" customWidth="1"/>
  </cols>
  <sheetData>
    <row r="1" ht="27" customHeight="1" spans="1:13">
      <c r="A1" s="4" t="s">
        <v>12</v>
      </c>
      <c r="B1" s="4" t="s">
        <v>30</v>
      </c>
      <c r="C1" s="4"/>
      <c r="D1" s="4"/>
      <c r="E1" s="4"/>
      <c r="F1" s="4"/>
      <c r="G1" s="4"/>
      <c r="H1" s="4" t="s">
        <v>31</v>
      </c>
      <c r="I1" s="4"/>
      <c r="J1" s="4"/>
      <c r="K1" s="4"/>
      <c r="L1" s="4"/>
      <c r="M1" s="4"/>
    </row>
    <row r="2" ht="27" customHeight="1" spans="1:13">
      <c r="A2" s="4"/>
      <c r="B2" s="4" t="s">
        <v>32</v>
      </c>
      <c r="C2" s="4"/>
      <c r="D2" s="4"/>
      <c r="E2" s="4" t="s">
        <v>33</v>
      </c>
      <c r="F2" s="4"/>
      <c r="G2" s="4"/>
      <c r="H2" s="4" t="s">
        <v>32</v>
      </c>
      <c r="I2" s="4"/>
      <c r="J2" s="4"/>
      <c r="K2" s="4" t="s">
        <v>33</v>
      </c>
      <c r="L2" s="4"/>
      <c r="M2" s="4"/>
    </row>
    <row r="3" ht="27" customHeight="1" spans="1:13">
      <c r="A3" s="4"/>
      <c r="B3" s="5" t="s">
        <v>34</v>
      </c>
      <c r="C3" s="5" t="s">
        <v>35</v>
      </c>
      <c r="D3" s="5" t="s">
        <v>36</v>
      </c>
      <c r="E3" s="5" t="s">
        <v>34</v>
      </c>
      <c r="F3" s="5" t="s">
        <v>35</v>
      </c>
      <c r="G3" s="5" t="s">
        <v>36</v>
      </c>
      <c r="H3" s="5" t="s">
        <v>34</v>
      </c>
      <c r="I3" s="5" t="s">
        <v>35</v>
      </c>
      <c r="J3" s="5" t="s">
        <v>36</v>
      </c>
      <c r="K3" s="5" t="s">
        <v>34</v>
      </c>
      <c r="L3" s="5" t="s">
        <v>35</v>
      </c>
      <c r="M3" s="5" t="s">
        <v>36</v>
      </c>
    </row>
    <row r="4" ht="27" customHeight="1" spans="1:13">
      <c r="A4" s="4"/>
      <c r="B4" s="4">
        <v>42.92</v>
      </c>
      <c r="C4" s="4">
        <v>10.71</v>
      </c>
      <c r="D4" s="4">
        <v>555.46</v>
      </c>
      <c r="E4" s="4">
        <v>148.39</v>
      </c>
      <c r="F4" s="4">
        <v>9.61</v>
      </c>
      <c r="G4" s="9">
        <v>1748.8</v>
      </c>
      <c r="H4" s="4">
        <v>42.92</v>
      </c>
      <c r="I4" s="4">
        <v>791.32</v>
      </c>
      <c r="J4" s="4">
        <v>41040.36</v>
      </c>
      <c r="K4" s="4">
        <v>113.1</v>
      </c>
      <c r="L4" s="4">
        <v>641.05</v>
      </c>
      <c r="M4" s="4">
        <v>89333.17</v>
      </c>
    </row>
    <row r="5" ht="27" customHeight="1" spans="1:13">
      <c r="A5" s="4"/>
      <c r="B5" s="4" t="s">
        <v>37</v>
      </c>
      <c r="C5" s="4"/>
      <c r="D5" s="4"/>
      <c r="E5" s="4"/>
      <c r="F5" s="4"/>
      <c r="G5" s="4"/>
      <c r="H5" s="4" t="s">
        <v>38</v>
      </c>
      <c r="I5" s="4"/>
      <c r="J5" s="4"/>
      <c r="K5" s="4"/>
      <c r="L5" s="4"/>
      <c r="M5" s="4"/>
    </row>
    <row r="6" ht="27" customHeight="1" spans="1:13">
      <c r="A6" s="4"/>
      <c r="B6" s="4" t="s">
        <v>32</v>
      </c>
      <c r="C6" s="4"/>
      <c r="D6" s="4"/>
      <c r="E6" s="4" t="s">
        <v>33</v>
      </c>
      <c r="F6" s="4"/>
      <c r="G6" s="4"/>
      <c r="H6" s="4" t="s">
        <v>32</v>
      </c>
      <c r="I6" s="4"/>
      <c r="J6" s="4"/>
      <c r="K6" s="4" t="s">
        <v>33</v>
      </c>
      <c r="L6" s="4"/>
      <c r="M6" s="4"/>
    </row>
    <row r="7" ht="27" customHeight="1" spans="1:13">
      <c r="A7" s="4"/>
      <c r="B7" s="5" t="s">
        <v>34</v>
      </c>
      <c r="C7" s="5" t="s">
        <v>35</v>
      </c>
      <c r="D7" s="5" t="s">
        <v>36</v>
      </c>
      <c r="E7" s="5" t="s">
        <v>34</v>
      </c>
      <c r="F7" s="5" t="s">
        <v>35</v>
      </c>
      <c r="G7" s="5" t="s">
        <v>36</v>
      </c>
      <c r="H7" s="5" t="s">
        <v>34</v>
      </c>
      <c r="I7" s="5" t="s">
        <v>35</v>
      </c>
      <c r="J7" s="5" t="s">
        <v>36</v>
      </c>
      <c r="K7" s="5" t="s">
        <v>34</v>
      </c>
      <c r="L7" s="5" t="s">
        <v>35</v>
      </c>
      <c r="M7" s="5" t="s">
        <v>36</v>
      </c>
    </row>
    <row r="8" ht="27" customHeight="1" spans="1:13">
      <c r="A8" s="4"/>
      <c r="B8" s="4">
        <v>144.34</v>
      </c>
      <c r="C8" s="4">
        <f>C4</f>
        <v>10.71</v>
      </c>
      <c r="D8" s="4">
        <v>1846.12</v>
      </c>
      <c r="E8" s="4">
        <v>136.84</v>
      </c>
      <c r="F8" s="4">
        <f>F4</f>
        <v>9.61</v>
      </c>
      <c r="G8" s="4">
        <v>1629.86</v>
      </c>
      <c r="H8" s="4">
        <v>51.32</v>
      </c>
      <c r="I8" s="4">
        <f>I4</f>
        <v>791.32</v>
      </c>
      <c r="J8" s="4">
        <v>47177.86</v>
      </c>
      <c r="K8" s="4">
        <v>59.58</v>
      </c>
      <c r="L8" s="4">
        <f>L4</f>
        <v>641.05</v>
      </c>
      <c r="M8" s="4">
        <v>47584.38</v>
      </c>
    </row>
    <row r="9" ht="28" customHeight="1" spans="1:13">
      <c r="A9" s="4" t="s">
        <v>39</v>
      </c>
      <c r="B9" s="4">
        <f t="shared" ref="B9:H9" si="0">B4-B8</f>
        <v>-101.42</v>
      </c>
      <c r="C9" s="4"/>
      <c r="D9" s="4">
        <f t="shared" si="0"/>
        <v>-1290.66</v>
      </c>
      <c r="E9" s="4">
        <f t="shared" si="0"/>
        <v>11.55</v>
      </c>
      <c r="F9" s="4"/>
      <c r="G9" s="4">
        <f t="shared" si="0"/>
        <v>118.94</v>
      </c>
      <c r="H9" s="4">
        <f t="shared" si="0"/>
        <v>-8.4</v>
      </c>
      <c r="I9" s="4"/>
      <c r="J9" s="4">
        <f t="shared" ref="J9:M9" si="1">J4-J8</f>
        <v>-6137.5</v>
      </c>
      <c r="K9" s="4">
        <f t="shared" si="1"/>
        <v>53.52</v>
      </c>
      <c r="L9" s="4"/>
      <c r="M9" s="4">
        <f t="shared" si="1"/>
        <v>41748.79</v>
      </c>
    </row>
  </sheetData>
  <mergeCells count="13">
    <mergeCell ref="B1:F1"/>
    <mergeCell ref="H1:L1"/>
    <mergeCell ref="B2:D2"/>
    <mergeCell ref="E2:G2"/>
    <mergeCell ref="H2:J2"/>
    <mergeCell ref="K2:M2"/>
    <mergeCell ref="B5:F5"/>
    <mergeCell ref="H5:L5"/>
    <mergeCell ref="B6:D6"/>
    <mergeCell ref="E6:G6"/>
    <mergeCell ref="H6:J6"/>
    <mergeCell ref="K6:M6"/>
    <mergeCell ref="A1:A8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J4" sqref="J4"/>
    </sheetView>
  </sheetViews>
  <sheetFormatPr defaultColWidth="9" defaultRowHeight="13.5"/>
  <cols>
    <col min="1" max="1" width="9.125" customWidth="1"/>
    <col min="2" max="13" width="14.5" customWidth="1"/>
  </cols>
  <sheetData>
    <row r="1" ht="27" customHeight="1" spans="1:13">
      <c r="A1" s="1" t="s">
        <v>41</v>
      </c>
      <c r="B1" s="1" t="s">
        <v>30</v>
      </c>
      <c r="C1" s="1"/>
      <c r="D1" s="1"/>
      <c r="E1" s="1"/>
      <c r="F1" s="1"/>
      <c r="G1" s="1"/>
      <c r="H1" s="1" t="s">
        <v>31</v>
      </c>
      <c r="I1" s="1"/>
      <c r="J1" s="1"/>
      <c r="K1" s="1"/>
      <c r="L1" s="1"/>
      <c r="M1" s="1"/>
    </row>
    <row r="2" ht="27" customHeight="1" spans="1:13">
      <c r="A2" s="1"/>
      <c r="B2" s="1" t="s">
        <v>32</v>
      </c>
      <c r="C2" s="1"/>
      <c r="D2" s="1"/>
      <c r="E2" s="1" t="s">
        <v>33</v>
      </c>
      <c r="F2" s="1"/>
      <c r="G2" s="1"/>
      <c r="H2" s="1" t="s">
        <v>32</v>
      </c>
      <c r="I2" s="1"/>
      <c r="J2" s="1"/>
      <c r="K2" s="1" t="s">
        <v>33</v>
      </c>
      <c r="L2" s="1"/>
      <c r="M2" s="1"/>
    </row>
    <row r="3" ht="27" customHeight="1" spans="1:13">
      <c r="A3" s="1"/>
      <c r="B3" s="2" t="s">
        <v>34</v>
      </c>
      <c r="C3" s="2" t="s">
        <v>35</v>
      </c>
      <c r="D3" s="2" t="s">
        <v>36</v>
      </c>
      <c r="E3" s="2" t="s">
        <v>34</v>
      </c>
      <c r="F3" s="2" t="s">
        <v>35</v>
      </c>
      <c r="G3" s="2" t="s">
        <v>36</v>
      </c>
      <c r="H3" s="2" t="s">
        <v>34</v>
      </c>
      <c r="I3" s="2" t="s">
        <v>35</v>
      </c>
      <c r="J3" s="2" t="s">
        <v>36</v>
      </c>
      <c r="K3" s="2" t="s">
        <v>34</v>
      </c>
      <c r="L3" s="2" t="s">
        <v>35</v>
      </c>
      <c r="M3" s="2" t="s">
        <v>36</v>
      </c>
    </row>
    <row r="4" ht="27" customHeight="1" spans="1:13">
      <c r="A4" s="1"/>
      <c r="B4">
        <v>42.92</v>
      </c>
      <c r="C4">
        <v>16.3</v>
      </c>
      <c r="D4">
        <v>845.36</v>
      </c>
      <c r="H4">
        <v>42.92</v>
      </c>
      <c r="I4" s="8">
        <f>704.27-16.3</f>
        <v>687.97</v>
      </c>
      <c r="J4">
        <v>35680.37</v>
      </c>
      <c r="K4">
        <v>113.1</v>
      </c>
      <c r="L4">
        <v>404.9</v>
      </c>
      <c r="M4">
        <v>56424.6</v>
      </c>
    </row>
    <row r="5" ht="27" customHeight="1" spans="1:13">
      <c r="A5" s="1"/>
      <c r="B5" s="1" t="s">
        <v>37</v>
      </c>
      <c r="C5" s="1"/>
      <c r="D5" s="1"/>
      <c r="E5" s="1"/>
      <c r="F5" s="1"/>
      <c r="G5" s="1"/>
      <c r="H5" s="1" t="s">
        <v>38</v>
      </c>
      <c r="I5" s="1"/>
      <c r="J5" s="1"/>
      <c r="K5" s="1"/>
      <c r="L5" s="1"/>
      <c r="M5" s="1"/>
    </row>
    <row r="6" ht="27" customHeight="1" spans="1:13">
      <c r="A6" s="1"/>
      <c r="B6" s="1" t="s">
        <v>32</v>
      </c>
      <c r="C6" s="1"/>
      <c r="D6" s="1"/>
      <c r="E6" s="1" t="s">
        <v>33</v>
      </c>
      <c r="F6" s="1"/>
      <c r="G6" s="1"/>
      <c r="H6" s="1" t="s">
        <v>32</v>
      </c>
      <c r="I6" s="1"/>
      <c r="J6" s="1"/>
      <c r="K6" s="1" t="s">
        <v>33</v>
      </c>
      <c r="L6" s="1"/>
      <c r="M6" s="1"/>
    </row>
    <row r="7" ht="27" customHeight="1" spans="1:13">
      <c r="A7" s="1"/>
      <c r="B7" s="2" t="s">
        <v>34</v>
      </c>
      <c r="C7" s="2" t="s">
        <v>35</v>
      </c>
      <c r="D7" s="2" t="s">
        <v>36</v>
      </c>
      <c r="E7" s="2" t="s">
        <v>34</v>
      </c>
      <c r="F7" s="2" t="s">
        <v>35</v>
      </c>
      <c r="G7" s="2" t="s">
        <v>36</v>
      </c>
      <c r="H7" s="2" t="s">
        <v>34</v>
      </c>
      <c r="I7" s="2" t="s">
        <v>35</v>
      </c>
      <c r="J7" s="2" t="s">
        <v>36</v>
      </c>
      <c r="K7" s="2" t="s">
        <v>34</v>
      </c>
      <c r="L7" s="2" t="s">
        <v>35</v>
      </c>
      <c r="M7" s="2" t="s">
        <v>36</v>
      </c>
    </row>
    <row r="8" ht="27" customHeight="1" spans="1:13">
      <c r="A8" s="1"/>
      <c r="B8">
        <v>149.65</v>
      </c>
      <c r="C8">
        <v>16.3</v>
      </c>
      <c r="D8">
        <v>2904.09</v>
      </c>
      <c r="H8">
        <v>62.43</v>
      </c>
      <c r="I8" s="8">
        <f>704.27-16.3</f>
        <v>687.97</v>
      </c>
      <c r="J8">
        <v>49347.52</v>
      </c>
      <c r="K8">
        <v>48.24</v>
      </c>
      <c r="L8" s="8">
        <v>404.9</v>
      </c>
      <c r="M8">
        <v>25050.47</v>
      </c>
    </row>
    <row r="9" ht="28" customHeight="1" spans="1:13">
      <c r="A9" s="1" t="s">
        <v>39</v>
      </c>
      <c r="B9">
        <f t="shared" ref="B9:H9" si="0">B4-B8</f>
        <v>-106.73</v>
      </c>
      <c r="D9">
        <f t="shared" si="0"/>
        <v>-2058.73</v>
      </c>
      <c r="E9">
        <f t="shared" si="0"/>
        <v>0</v>
      </c>
      <c r="G9">
        <f t="shared" si="0"/>
        <v>0</v>
      </c>
      <c r="H9">
        <f t="shared" si="0"/>
        <v>-19.51</v>
      </c>
      <c r="J9">
        <f t="shared" ref="J9:M9" si="1">J4-J8</f>
        <v>-13667.15</v>
      </c>
      <c r="K9">
        <f t="shared" si="1"/>
        <v>64.86</v>
      </c>
      <c r="M9">
        <f t="shared" si="1"/>
        <v>31374.13</v>
      </c>
    </row>
  </sheetData>
  <mergeCells count="13">
    <mergeCell ref="B1:F1"/>
    <mergeCell ref="H1:L1"/>
    <mergeCell ref="B2:D2"/>
    <mergeCell ref="E2:G2"/>
    <mergeCell ref="H2:J2"/>
    <mergeCell ref="K2:M2"/>
    <mergeCell ref="B5:F5"/>
    <mergeCell ref="H5:L5"/>
    <mergeCell ref="B6:D6"/>
    <mergeCell ref="E6:G6"/>
    <mergeCell ref="H6:J6"/>
    <mergeCell ref="K6:M6"/>
    <mergeCell ref="A1:A8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J27" sqref="J27"/>
    </sheetView>
  </sheetViews>
  <sheetFormatPr defaultColWidth="9" defaultRowHeight="13.5"/>
  <cols>
    <col min="1" max="1" width="9.125" customWidth="1"/>
    <col min="2" max="13" width="14.5" customWidth="1"/>
  </cols>
  <sheetData>
    <row r="1" ht="27" customHeight="1" spans="1:13">
      <c r="A1" s="1" t="s">
        <v>42</v>
      </c>
      <c r="B1" s="1" t="s">
        <v>30</v>
      </c>
      <c r="C1" s="1"/>
      <c r="D1" s="1"/>
      <c r="E1" s="1"/>
      <c r="F1" s="1"/>
      <c r="G1" s="1"/>
      <c r="H1" s="1" t="s">
        <v>31</v>
      </c>
      <c r="I1" s="1"/>
      <c r="J1" s="1"/>
      <c r="K1" s="1"/>
      <c r="L1" s="1"/>
      <c r="M1" s="1"/>
    </row>
    <row r="2" ht="27" customHeight="1" spans="1:13">
      <c r="A2" s="1"/>
      <c r="B2" s="1" t="s">
        <v>32</v>
      </c>
      <c r="C2" s="1"/>
      <c r="D2" s="1"/>
      <c r="E2" s="1" t="s">
        <v>33</v>
      </c>
      <c r="F2" s="1"/>
      <c r="G2" s="1"/>
      <c r="H2" s="1" t="s">
        <v>32</v>
      </c>
      <c r="I2" s="1"/>
      <c r="J2" s="1"/>
      <c r="K2" s="1" t="s">
        <v>33</v>
      </c>
      <c r="L2" s="1"/>
      <c r="M2" s="1"/>
    </row>
    <row r="3" ht="27" customHeight="1" spans="1:13">
      <c r="A3" s="1"/>
      <c r="B3" s="2" t="s">
        <v>34</v>
      </c>
      <c r="C3" s="2" t="s">
        <v>35</v>
      </c>
      <c r="D3" s="2" t="s">
        <v>36</v>
      </c>
      <c r="E3" s="2" t="s">
        <v>34</v>
      </c>
      <c r="F3" s="2" t="s">
        <v>35</v>
      </c>
      <c r="G3" s="2" t="s">
        <v>36</v>
      </c>
      <c r="H3" s="2" t="s">
        <v>34</v>
      </c>
      <c r="I3" s="2" t="s">
        <v>35</v>
      </c>
      <c r="J3" s="2" t="s">
        <v>36</v>
      </c>
      <c r="K3" s="2" t="s">
        <v>34</v>
      </c>
      <c r="L3" s="2" t="s">
        <v>35</v>
      </c>
      <c r="M3" s="2" t="s">
        <v>36</v>
      </c>
    </row>
    <row r="4" ht="27" customHeight="1" spans="1:13">
      <c r="A4" s="1"/>
      <c r="B4" s="1">
        <v>42.92</v>
      </c>
      <c r="C4" s="1">
        <v>7.76</v>
      </c>
      <c r="D4" s="1">
        <v>402.48</v>
      </c>
      <c r="E4" s="1"/>
      <c r="F4" s="1"/>
      <c r="G4" s="1"/>
      <c r="H4" s="1">
        <v>42.92</v>
      </c>
      <c r="I4" s="1">
        <v>1008.19</v>
      </c>
      <c r="J4" s="1">
        <v>52288.04</v>
      </c>
      <c r="K4" s="1">
        <v>113.11</v>
      </c>
      <c r="L4" s="1">
        <v>100.25</v>
      </c>
      <c r="M4" s="1">
        <v>13970.32</v>
      </c>
    </row>
    <row r="5" ht="27" customHeight="1" spans="1:13">
      <c r="A5" s="1"/>
      <c r="B5" s="1" t="s">
        <v>37</v>
      </c>
      <c r="C5" s="1"/>
      <c r="D5" s="1"/>
      <c r="E5" s="1"/>
      <c r="F5" s="1"/>
      <c r="G5" s="1"/>
      <c r="H5" s="1" t="s">
        <v>38</v>
      </c>
      <c r="I5" s="1"/>
      <c r="J5" s="1"/>
      <c r="K5" s="1"/>
      <c r="L5" s="1"/>
      <c r="M5" s="1"/>
    </row>
    <row r="6" ht="27" customHeight="1" spans="1:13">
      <c r="A6" s="1"/>
      <c r="B6" s="1" t="s">
        <v>32</v>
      </c>
      <c r="C6" s="1"/>
      <c r="D6" s="1"/>
      <c r="E6" s="1" t="s">
        <v>33</v>
      </c>
      <c r="F6" s="1"/>
      <c r="G6" s="1"/>
      <c r="H6" s="1" t="s">
        <v>32</v>
      </c>
      <c r="I6" s="1"/>
      <c r="J6" s="1"/>
      <c r="K6" s="1" t="s">
        <v>33</v>
      </c>
      <c r="L6" s="1"/>
      <c r="M6" s="1"/>
    </row>
    <row r="7" ht="27" customHeight="1" spans="1:13">
      <c r="A7" s="1"/>
      <c r="B7" s="2" t="s">
        <v>34</v>
      </c>
      <c r="C7" s="2" t="s">
        <v>35</v>
      </c>
      <c r="D7" s="2" t="s">
        <v>36</v>
      </c>
      <c r="E7" s="2" t="s">
        <v>34</v>
      </c>
      <c r="F7" s="2" t="s">
        <v>35</v>
      </c>
      <c r="G7" s="2" t="s">
        <v>36</v>
      </c>
      <c r="H7" s="2" t="s">
        <v>34</v>
      </c>
      <c r="I7" s="2" t="s">
        <v>35</v>
      </c>
      <c r="J7" s="2" t="s">
        <v>36</v>
      </c>
      <c r="K7" s="2" t="s">
        <v>34</v>
      </c>
      <c r="L7" s="2" t="s">
        <v>35</v>
      </c>
      <c r="M7" s="2" t="s">
        <v>36</v>
      </c>
    </row>
    <row r="8" ht="27" customHeight="1" spans="1:13">
      <c r="A8" s="1"/>
      <c r="B8" s="1">
        <v>160.27</v>
      </c>
      <c r="C8" s="1">
        <v>7.76</v>
      </c>
      <c r="D8" s="1">
        <v>1472.44</v>
      </c>
      <c r="E8" s="1"/>
      <c r="F8" s="1"/>
      <c r="G8" s="1"/>
      <c r="H8" s="1">
        <v>82.3</v>
      </c>
      <c r="I8" s="1">
        <v>1008.19</v>
      </c>
      <c r="J8" s="1">
        <v>94679.66</v>
      </c>
      <c r="K8" s="1">
        <v>48.24</v>
      </c>
      <c r="L8" s="1">
        <v>100.25</v>
      </c>
      <c r="M8" s="1">
        <v>6202.32</v>
      </c>
    </row>
    <row r="9" ht="28" customHeight="1" spans="1:13">
      <c r="A9" s="1" t="s">
        <v>39</v>
      </c>
      <c r="B9" s="1">
        <f t="shared" ref="B9:H9" si="0">B4-B8</f>
        <v>-117.35</v>
      </c>
      <c r="C9" s="1"/>
      <c r="D9" s="1">
        <f t="shared" si="0"/>
        <v>-1069.96</v>
      </c>
      <c r="E9" s="1">
        <f t="shared" si="0"/>
        <v>0</v>
      </c>
      <c r="F9" s="1"/>
      <c r="G9" s="1">
        <f t="shared" si="0"/>
        <v>0</v>
      </c>
      <c r="H9" s="1">
        <f t="shared" si="0"/>
        <v>-39.38</v>
      </c>
      <c r="I9" s="1"/>
      <c r="J9" s="1">
        <f>J4-J8</f>
        <v>-42391.62</v>
      </c>
      <c r="K9" s="1">
        <f>L4-K8</f>
        <v>52.01</v>
      </c>
      <c r="L9" s="1"/>
      <c r="M9" s="1">
        <f>M4-M8</f>
        <v>7768</v>
      </c>
    </row>
    <row r="10" spans="2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</sheetData>
  <mergeCells count="13">
    <mergeCell ref="B1:F1"/>
    <mergeCell ref="H1:L1"/>
    <mergeCell ref="B2:D2"/>
    <mergeCell ref="E2:G2"/>
    <mergeCell ref="H2:J2"/>
    <mergeCell ref="K2:M2"/>
    <mergeCell ref="B5:F5"/>
    <mergeCell ref="H5:L5"/>
    <mergeCell ref="B6:D6"/>
    <mergeCell ref="E6:G6"/>
    <mergeCell ref="H6:J6"/>
    <mergeCell ref="K6:M6"/>
    <mergeCell ref="A1:A8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H5" sqref="H5:L5"/>
    </sheetView>
  </sheetViews>
  <sheetFormatPr defaultColWidth="9" defaultRowHeight="13.5"/>
  <cols>
    <col min="1" max="1" width="9.125" customWidth="1"/>
    <col min="2" max="13" width="14.5" customWidth="1"/>
  </cols>
  <sheetData>
    <row r="1" ht="27" customHeight="1" spans="1:13">
      <c r="A1" s="1" t="s">
        <v>43</v>
      </c>
      <c r="B1" s="1" t="s">
        <v>30</v>
      </c>
      <c r="C1" s="1"/>
      <c r="D1" s="1"/>
      <c r="E1" s="1"/>
      <c r="F1" s="1"/>
      <c r="G1" s="1"/>
      <c r="H1" s="1" t="s">
        <v>31</v>
      </c>
      <c r="I1" s="1"/>
      <c r="J1" s="1"/>
      <c r="K1" s="1"/>
      <c r="L1" s="1"/>
      <c r="M1" s="1"/>
    </row>
    <row r="2" ht="27" customHeight="1" spans="1:13">
      <c r="A2" s="1"/>
      <c r="B2" s="1" t="s">
        <v>32</v>
      </c>
      <c r="C2" s="1"/>
      <c r="D2" s="1"/>
      <c r="E2" s="1" t="s">
        <v>33</v>
      </c>
      <c r="F2" s="1"/>
      <c r="G2" s="1"/>
      <c r="H2" s="1" t="s">
        <v>32</v>
      </c>
      <c r="I2" s="1"/>
      <c r="J2" s="1"/>
      <c r="K2" s="1" t="s">
        <v>33</v>
      </c>
      <c r="L2" s="1"/>
      <c r="M2" s="1"/>
    </row>
    <row r="3" ht="27" customHeight="1" spans="1:13">
      <c r="A3" s="1"/>
      <c r="B3" s="2" t="s">
        <v>34</v>
      </c>
      <c r="C3" s="2" t="s">
        <v>35</v>
      </c>
      <c r="D3" s="2" t="s">
        <v>36</v>
      </c>
      <c r="E3" s="2" t="s">
        <v>34</v>
      </c>
      <c r="F3" s="2" t="s">
        <v>35</v>
      </c>
      <c r="G3" s="2" t="s">
        <v>36</v>
      </c>
      <c r="H3" s="2" t="s">
        <v>34</v>
      </c>
      <c r="I3" s="2" t="s">
        <v>35</v>
      </c>
      <c r="J3" s="2" t="s">
        <v>36</v>
      </c>
      <c r="K3" s="2" t="s">
        <v>34</v>
      </c>
      <c r="L3" s="2" t="s">
        <v>35</v>
      </c>
      <c r="M3" s="2" t="s">
        <v>36</v>
      </c>
    </row>
    <row r="4" customFormat="1" ht="27" customHeight="1" spans="1:13">
      <c r="A4" s="1"/>
      <c r="B4">
        <v>42.92</v>
      </c>
      <c r="C4">
        <v>41.1</v>
      </c>
      <c r="D4">
        <v>2131.56</v>
      </c>
      <c r="H4">
        <v>42.92</v>
      </c>
      <c r="I4">
        <f>666.97-41.1</f>
        <v>625.87</v>
      </c>
      <c r="J4">
        <v>32459.61</v>
      </c>
      <c r="K4">
        <v>113.1</v>
      </c>
      <c r="L4">
        <v>527.18</v>
      </c>
      <c r="M4">
        <v>73464.81</v>
      </c>
    </row>
    <row r="5" ht="27" customHeight="1" spans="1:13">
      <c r="A5" s="1"/>
      <c r="B5" s="1" t="s">
        <v>37</v>
      </c>
      <c r="C5" s="1"/>
      <c r="D5" s="1"/>
      <c r="E5" s="1"/>
      <c r="F5" s="1"/>
      <c r="G5" s="1"/>
      <c r="H5" s="1" t="s">
        <v>38</v>
      </c>
      <c r="I5" s="1"/>
      <c r="J5" s="1"/>
      <c r="K5" s="1"/>
      <c r="L5" s="1"/>
      <c r="M5" s="1"/>
    </row>
    <row r="6" ht="27" customHeight="1" spans="1:13">
      <c r="A6" s="1"/>
      <c r="B6" s="1" t="s">
        <v>32</v>
      </c>
      <c r="C6" s="1"/>
      <c r="D6" s="1"/>
      <c r="E6" s="1" t="s">
        <v>33</v>
      </c>
      <c r="F6" s="1"/>
      <c r="G6" s="1"/>
      <c r="H6" s="1" t="s">
        <v>32</v>
      </c>
      <c r="I6" s="1"/>
      <c r="J6" s="1"/>
      <c r="K6" s="1" t="s">
        <v>33</v>
      </c>
      <c r="L6" s="1"/>
      <c r="M6" s="1"/>
    </row>
    <row r="7" ht="27" customHeight="1" spans="1:13">
      <c r="A7" s="1"/>
      <c r="B7" s="2" t="s">
        <v>34</v>
      </c>
      <c r="C7" s="2" t="s">
        <v>35</v>
      </c>
      <c r="D7" s="2" t="s">
        <v>36</v>
      </c>
      <c r="E7" s="2" t="s">
        <v>34</v>
      </c>
      <c r="F7" s="2" t="s">
        <v>35</v>
      </c>
      <c r="G7" s="2" t="s">
        <v>36</v>
      </c>
      <c r="H7" s="2" t="s">
        <v>34</v>
      </c>
      <c r="I7" s="2" t="s">
        <v>35</v>
      </c>
      <c r="J7" s="2" t="s">
        <v>36</v>
      </c>
      <c r="K7" s="2" t="s">
        <v>34</v>
      </c>
      <c r="L7" s="2" t="s">
        <v>35</v>
      </c>
      <c r="M7" s="2" t="s">
        <v>36</v>
      </c>
    </row>
    <row r="8" customFormat="1" ht="27" customHeight="1" spans="1:13">
      <c r="A8" s="1"/>
      <c r="B8">
        <v>147</v>
      </c>
      <c r="C8">
        <v>41.1</v>
      </c>
      <c r="D8">
        <v>7203.8</v>
      </c>
      <c r="H8">
        <v>59.77</v>
      </c>
      <c r="I8">
        <f>666.97-41.1</f>
        <v>625.87</v>
      </c>
      <c r="J8">
        <v>43078.41</v>
      </c>
      <c r="K8">
        <v>48.24</v>
      </c>
      <c r="L8">
        <v>527.18</v>
      </c>
      <c r="M8">
        <v>32615.71</v>
      </c>
    </row>
    <row r="9" ht="28" customHeight="1" spans="1:13">
      <c r="A9" s="1" t="s">
        <v>39</v>
      </c>
      <c r="B9">
        <f t="shared" ref="B9:H9" si="0">B4-B8</f>
        <v>-104.08</v>
      </c>
      <c r="D9">
        <f t="shared" si="0"/>
        <v>-5072.24</v>
      </c>
      <c r="E9">
        <f t="shared" si="0"/>
        <v>0</v>
      </c>
      <c r="G9">
        <f t="shared" si="0"/>
        <v>0</v>
      </c>
      <c r="H9">
        <f t="shared" si="0"/>
        <v>-16.85</v>
      </c>
      <c r="J9">
        <f t="shared" ref="J9:M9" si="1">J4-J8</f>
        <v>-10618.8</v>
      </c>
      <c r="K9">
        <f t="shared" si="1"/>
        <v>64.86</v>
      </c>
      <c r="M9">
        <f t="shared" si="1"/>
        <v>40849.1</v>
      </c>
    </row>
  </sheetData>
  <mergeCells count="13">
    <mergeCell ref="B1:F1"/>
    <mergeCell ref="H1:L1"/>
    <mergeCell ref="B2:D2"/>
    <mergeCell ref="E2:G2"/>
    <mergeCell ref="H2:J2"/>
    <mergeCell ref="K2:M2"/>
    <mergeCell ref="B5:F5"/>
    <mergeCell ref="H5:L5"/>
    <mergeCell ref="B6:D6"/>
    <mergeCell ref="E6:G6"/>
    <mergeCell ref="H6:J6"/>
    <mergeCell ref="K6:M6"/>
    <mergeCell ref="A1:A8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H5" sqref="H5:L5"/>
    </sheetView>
  </sheetViews>
  <sheetFormatPr defaultColWidth="9" defaultRowHeight="13.5"/>
  <cols>
    <col min="1" max="1" width="9.125" customWidth="1"/>
    <col min="2" max="13" width="14.5" customWidth="1"/>
  </cols>
  <sheetData>
    <row r="1" ht="27" customHeight="1" spans="1:13">
      <c r="A1" s="1" t="s">
        <v>44</v>
      </c>
      <c r="B1" s="1" t="s">
        <v>30</v>
      </c>
      <c r="C1" s="1"/>
      <c r="D1" s="1"/>
      <c r="E1" s="1"/>
      <c r="F1" s="1"/>
      <c r="G1" s="1"/>
      <c r="H1" s="1" t="s">
        <v>31</v>
      </c>
      <c r="I1" s="1"/>
      <c r="J1" s="1"/>
      <c r="K1" s="1"/>
      <c r="L1" s="1"/>
      <c r="M1" s="1"/>
    </row>
    <row r="2" ht="27" customHeight="1" spans="1:13">
      <c r="A2" s="1"/>
      <c r="B2" s="1" t="s">
        <v>32</v>
      </c>
      <c r="C2" s="1"/>
      <c r="D2" s="1"/>
      <c r="E2" s="1" t="s">
        <v>33</v>
      </c>
      <c r="F2" s="1"/>
      <c r="G2" s="1"/>
      <c r="H2" s="1" t="s">
        <v>32</v>
      </c>
      <c r="I2" s="1"/>
      <c r="J2" s="1"/>
      <c r="K2" s="1" t="s">
        <v>33</v>
      </c>
      <c r="L2" s="1"/>
      <c r="M2" s="1"/>
    </row>
    <row r="3" ht="27" customHeight="1" spans="1:13">
      <c r="A3" s="1"/>
      <c r="B3" s="2" t="s">
        <v>34</v>
      </c>
      <c r="C3" s="2" t="s">
        <v>35</v>
      </c>
      <c r="D3" s="2" t="s">
        <v>36</v>
      </c>
      <c r="E3" s="2" t="s">
        <v>34</v>
      </c>
      <c r="F3" s="2" t="s">
        <v>35</v>
      </c>
      <c r="G3" s="2" t="s">
        <v>36</v>
      </c>
      <c r="H3" s="2" t="s">
        <v>34</v>
      </c>
      <c r="I3" s="2" t="s">
        <v>35</v>
      </c>
      <c r="J3" s="2" t="s">
        <v>36</v>
      </c>
      <c r="K3" s="2" t="s">
        <v>34</v>
      </c>
      <c r="L3" s="2" t="s">
        <v>35</v>
      </c>
      <c r="M3" s="2" t="s">
        <v>36</v>
      </c>
    </row>
    <row r="4" ht="27" customHeight="1" spans="1:13">
      <c r="A4" s="1"/>
      <c r="B4">
        <v>42.92</v>
      </c>
      <c r="C4">
        <v>9.06</v>
      </c>
      <c r="D4">
        <v>469.91</v>
      </c>
      <c r="E4">
        <v>0</v>
      </c>
      <c r="F4">
        <v>0</v>
      </c>
      <c r="G4">
        <v>0</v>
      </c>
      <c r="H4">
        <v>42.92</v>
      </c>
      <c r="I4">
        <v>574.75</v>
      </c>
      <c r="J4">
        <v>29836.93</v>
      </c>
      <c r="K4">
        <v>0</v>
      </c>
      <c r="L4">
        <v>0</v>
      </c>
      <c r="M4">
        <v>0</v>
      </c>
    </row>
    <row r="5" ht="27" customHeight="1" spans="1:13">
      <c r="A5" s="1"/>
      <c r="B5" s="1" t="s">
        <v>37</v>
      </c>
      <c r="C5" s="1"/>
      <c r="D5" s="1"/>
      <c r="E5" s="1"/>
      <c r="F5" s="1"/>
      <c r="G5" s="1"/>
      <c r="H5" s="1" t="s">
        <v>38</v>
      </c>
      <c r="I5" s="1"/>
      <c r="J5" s="1"/>
      <c r="K5" s="1"/>
      <c r="L5" s="1"/>
      <c r="M5" s="1"/>
    </row>
    <row r="6" ht="27" customHeight="1" spans="1:13">
      <c r="A6" s="1"/>
      <c r="B6" s="1" t="s">
        <v>32</v>
      </c>
      <c r="C6" s="1"/>
      <c r="D6" s="1"/>
      <c r="E6" s="1" t="s">
        <v>33</v>
      </c>
      <c r="F6" s="1"/>
      <c r="G6" s="1"/>
      <c r="H6" s="1" t="s">
        <v>32</v>
      </c>
      <c r="I6" s="1"/>
      <c r="J6" s="1"/>
      <c r="K6" s="1" t="s">
        <v>33</v>
      </c>
      <c r="L6" s="1"/>
      <c r="M6" s="1"/>
    </row>
    <row r="7" ht="27" customHeight="1" spans="1:13">
      <c r="A7" s="1"/>
      <c r="B7" s="2" t="s">
        <v>34</v>
      </c>
      <c r="C7" s="2" t="s">
        <v>35</v>
      </c>
      <c r="D7" s="2" t="s">
        <v>36</v>
      </c>
      <c r="E7" s="2" t="s">
        <v>34</v>
      </c>
      <c r="F7" s="2" t="s">
        <v>35</v>
      </c>
      <c r="G7" s="2" t="s">
        <v>36</v>
      </c>
      <c r="H7" s="2" t="s">
        <v>34</v>
      </c>
      <c r="I7" s="2" t="s">
        <v>35</v>
      </c>
      <c r="J7" s="2" t="s">
        <v>36</v>
      </c>
      <c r="K7" s="2" t="s">
        <v>34</v>
      </c>
      <c r="L7" s="2" t="s">
        <v>35</v>
      </c>
      <c r="M7" s="2" t="s">
        <v>36</v>
      </c>
    </row>
    <row r="8" ht="27" customHeight="1" spans="1:13">
      <c r="A8" s="1"/>
      <c r="B8">
        <v>138.76</v>
      </c>
      <c r="C8">
        <v>9.06</v>
      </c>
      <c r="D8">
        <v>1506.59</v>
      </c>
      <c r="E8">
        <v>0</v>
      </c>
      <c r="H8">
        <v>57.12</v>
      </c>
      <c r="I8">
        <v>574.75</v>
      </c>
      <c r="J8">
        <v>37935.99</v>
      </c>
      <c r="K8">
        <v>0</v>
      </c>
      <c r="L8">
        <v>0</v>
      </c>
      <c r="M8">
        <v>0</v>
      </c>
    </row>
    <row r="9" ht="28" customHeight="1" spans="1:13">
      <c r="A9" s="1" t="s">
        <v>39</v>
      </c>
      <c r="B9">
        <f t="shared" ref="B9:H9" si="0">B4-B8</f>
        <v>-95.84</v>
      </c>
      <c r="D9">
        <f t="shared" si="0"/>
        <v>-1036.68</v>
      </c>
      <c r="E9">
        <f t="shared" si="0"/>
        <v>0</v>
      </c>
      <c r="G9">
        <f t="shared" si="0"/>
        <v>0</v>
      </c>
      <c r="H9">
        <f t="shared" si="0"/>
        <v>-14.2</v>
      </c>
      <c r="J9">
        <f t="shared" ref="J9:M9" si="1">J4-J8</f>
        <v>-8099.06</v>
      </c>
      <c r="K9">
        <f t="shared" si="1"/>
        <v>0</v>
      </c>
      <c r="M9">
        <f t="shared" si="1"/>
        <v>0</v>
      </c>
    </row>
  </sheetData>
  <mergeCells count="13">
    <mergeCell ref="B1:F1"/>
    <mergeCell ref="H1:L1"/>
    <mergeCell ref="B2:D2"/>
    <mergeCell ref="E2:G2"/>
    <mergeCell ref="H2:J2"/>
    <mergeCell ref="K2:M2"/>
    <mergeCell ref="B5:F5"/>
    <mergeCell ref="H5:L5"/>
    <mergeCell ref="B6:D6"/>
    <mergeCell ref="E6:G6"/>
    <mergeCell ref="H6:J6"/>
    <mergeCell ref="K6:M6"/>
    <mergeCell ref="A1:A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Sheet1</vt:lpstr>
      <vt:lpstr>5#</vt:lpstr>
      <vt:lpstr>6#</vt:lpstr>
      <vt:lpstr>7#</vt:lpstr>
      <vt:lpstr>8#</vt:lpstr>
      <vt:lpstr>9#</vt:lpstr>
      <vt:lpstr>10#</vt:lpstr>
      <vt:lpstr>11#</vt:lpstr>
      <vt:lpstr>12#</vt:lpstr>
      <vt:lpstr>15#</vt:lpstr>
      <vt:lpstr>16#</vt:lpstr>
      <vt:lpstr>17#</vt:lpstr>
      <vt:lpstr>18#</vt:lpstr>
      <vt:lpstr>20#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张磊</cp:lastModifiedBy>
  <dcterms:created xsi:type="dcterms:W3CDTF">2022-04-22T03:32:00Z</dcterms:created>
  <dcterms:modified xsi:type="dcterms:W3CDTF">2022-04-23T06:05:47Z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8ABDFDDF18894AC5AEC38A71C301B99E</vt:lpwstr>
  </property>
  <property fmtid="{D5CDD505-2E9C-101B-9397-08002B2CF9AE}" pid="3" name="KSOProductBuildVer">
    <vt:lpwstr>2052-11.1.0.11365</vt:lpwstr>
  </property>
</Properties>
</file>