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10"/>
  </bookViews>
  <sheets>
    <sheet name="进度款费用计算明细表（第1次）" sheetId="8" r:id="rId1"/>
  </sheets>
  <definedNames>
    <definedName name="_xlnm.Print_Area" localSheetId="0">'进度款费用计算明细表（第1次）'!$A$1:$R$89</definedName>
  </definedNames>
  <calcPr calcId="144525"/>
</workbook>
</file>

<file path=xl/sharedStrings.xml><?xml version="1.0" encoding="utf-8"?>
<sst xmlns="http://schemas.openxmlformats.org/spreadsheetml/2006/main" count="279" uniqueCount="161">
  <si>
    <t>宜阳山水文苑项目人防设备供货及安装工程进度款费用计算明细表</t>
  </si>
  <si>
    <t>序号</t>
  </si>
  <si>
    <t>分项名称</t>
  </si>
  <si>
    <t>项目特征描述</t>
  </si>
  <si>
    <t>计量
单位</t>
  </si>
  <si>
    <t>暂定/固定合同价
(元)</t>
  </si>
  <si>
    <t>合同总工程量</t>
  </si>
  <si>
    <t>合同单价</t>
  </si>
  <si>
    <t>合同主材单价</t>
  </si>
  <si>
    <t>累计已审批进度款（元）</t>
  </si>
  <si>
    <t>累计应付款（含本次申请，元)</t>
  </si>
  <si>
    <t>本次申请应付款（元）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</si>
  <si>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</si>
  <si>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</si>
  <si>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</si>
  <si>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</si>
  <si>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</si>
  <si>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累计应付工程量</t>
  </si>
  <si>
    <t>合同节点比例</t>
  </si>
  <si>
    <t>累计应付款</t>
  </si>
  <si>
    <t>应申请总金额</t>
  </si>
  <si>
    <t>累计申请比例</t>
  </si>
  <si>
    <t>宜阳山水文苑项目人防设备供货及安装工程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</si>
  <si>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</si>
  <si>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</si>
  <si>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</si>
  <si>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</si>
  <si>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</si>
  <si>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</si>
  <si>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</si>
  <si>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</si>
  <si>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</si>
  <si>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</si>
  <si>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</si>
  <si>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</si>
  <si>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离心风机</t>
  </si>
  <si>
    <t>1.名称:离心风机
2.型号:HTFC-V-A--NO.3.15-1型 7.5KW 清洁通风:L=8312m 3/h P=1590Pa r=3500r/min 270Kg 滤毒通风: L=3946m 3 /h P=2255Pa r=3500r/min
3.安装形式:吊装
4.支架形式、材质:符合设计及规范要求
5.未详尽处满足图纸及相关规范要求(含人防验收通过等与之相关的一切费用）</t>
  </si>
  <si>
    <t>台</t>
  </si>
  <si>
    <t>1.名称:离心风机
2.型号:HTFC-V-A--NO.2.8-1型 5.5KW 清洁通风: L=6091m 3 /h P=1273Pa r=3900r/min 204Kg 滤毒通风: L=3087m 3 /h P=2277Pa r=3900r/min
3.安装形式:吊装
4.支架形式、材质:符合设计及规范要求
5.未详尽处满足图纸及相关规范要求(含人防验收通过等与之相关的一切费用）</t>
  </si>
  <si>
    <t>1.名称:离心风机
2.型号:HTFC-V-2.8A-1 型 5.5KW 清洁通风量: L=5490m 3 /h P=1415Pa r=3900r/min 230Kg 滤毒通风量: L=2863m 3 /h P=1926Pa r=3900r/min 
3.安装形式:吊装
4.支架形式、材质:符合设计及规范要求5.未详尽处满足图纸及相关规范要求(含人防验收通过等与之相关的一切费用）</t>
  </si>
  <si>
    <t>混流风机</t>
  </si>
  <si>
    <t>1.名称:混流风机
2.型号:HL3-2A-NO.5.5A 3KW L=7964m 3 /h P=655Pa r=1450r/min 125kg
3.安装形式:吊装
4.支架形式、材质:符合设计及规范要求
5.未详尽处满足图纸及相关规范要求(含人防验收通过等与之相关的一切费用）</t>
  </si>
  <si>
    <t>1.名称:混流风机
2.型号:HL3-2A-NO.5A 2.2KW L=5984m 3 /h P=542Pa r=1450r/min 100kg
3.安装形式:吊装
4.支架形式、材质:符合设计及规范要求5.未详尽处满足图纸及相关规范要求(含人防验收通过等与之相关的一切费用）</t>
  </si>
  <si>
    <t>1.名称:混流风机
2.型号:HL3-2A-NO.3.5 3.0KW L=5317m 3 /h P=623Pa r=2891r/min 58kg 
3.安装形式:吊装
4.支架形式、材质:符合设计及规范要求5.未详尽处满足图纸及相关规范要求(含人防验收通过等与之相关的一切费用）</t>
  </si>
  <si>
    <t>柴油电站防爆进风机</t>
  </si>
  <si>
    <t>1.名称:柴油电站防爆进风机
2.型号:HTF-NO.6.5 高温排烟风机 L=21600m 3 /h P=576Pa r=720r/min N=5.5KW 170kg
3.安装形式:吊装
4.支架形式、材质:符合设计及规范要求5.未详尽处满足图纸及相关规范要求(含人防验收通过等与之相关的一切费用）</t>
  </si>
  <si>
    <t>柴油电站防爆排风机</t>
  </si>
  <si>
    <t>1.名称:柴油电站防爆排风机
2.型号:HTF-NO.6.5 高温排烟风机L=22500m 3 /h P=564Pa r=960r/min N=5.5KW 170kg 
3.安装形式:吊装
4.支架形式、材质:符合设计及规范要求5.未详尽处满足图纸及相关规范要求(含人防验收通过等与之相关的一切费用）</t>
  </si>
  <si>
    <t>LWP 型油网滤尘器</t>
  </si>
  <si>
    <t>1.名称:LWP 型油网滤尘器
2.规格:LWP-X 5 块 L=8000m 3 /h 终阻力: 344.8a 参见大样 07FK02 第 13 页 (含人防验收通过等与之相关的一切费用）</t>
  </si>
  <si>
    <t>1.名称:LWP 型油网滤尘器
2.规格:LWP-X 4 块 L=6400m 3 /h 终阻力: 344.8Pa 参见大样 07FK02 第 5 页（含人防验收通过等与之相关的一切费用）</t>
  </si>
  <si>
    <t>RFP 型过滤吸收器</t>
  </si>
  <si>
    <t>1.名称:RFP 型过滤吸收器
2.规格:RFP-1000 型 L=1000m 3 /h 终阻力:≤ 700Pa 参见大样 07FK02 第 24 页（含人防验收通过等与之相关的一切费用）</t>
  </si>
  <si>
    <t>ZP100 型消声器</t>
  </si>
  <si>
    <t>1.名称:ZP100 型消声器
2.规格:630X400 L=1000mm（含人防验收通过等与之相关的一切费用）</t>
  </si>
  <si>
    <t>个</t>
  </si>
  <si>
    <t>1.名称:ZP100 型消声器
2.规格:640X400 L=1000mm（含人防验收通过等与之相关的一切费用）</t>
  </si>
  <si>
    <t>1.名称:ZP100 型消声器
2.规格:800X320 L=1000mm（含人防验收通过等与之相关的一切费用）</t>
  </si>
  <si>
    <t>1.名称:ZP100 型消声器
2.规格:800X400 L=1000mm（含人防验收通过等与之相关的一切费用）</t>
  </si>
  <si>
    <t>1.名称:ZP100 型消声器
2.规格:D300 L=500mm（含人防验收通过等与之相关的一切费用）</t>
  </si>
  <si>
    <t>手动、电动密闭阀门</t>
  </si>
  <si>
    <t>1.名称:手动、电动密闭阀门
2.规格:D940J-0.5 型 DN300 220V/0.37kw(含人防验收通过等与之相关的一切费用）</t>
  </si>
  <si>
    <t>1.名称:手动、电动密闭阀门
2.规格:D940J-0.5 型 DN400 220V/0.37kw(含人防验收通过等与之相关的一切费用）</t>
  </si>
  <si>
    <t>1.名称:手动、电动密闭阀门
2.规格:D940J-0.5 型 DN500 220V/0.55kw(含人防验收通过等与之相关的一切费用）</t>
  </si>
  <si>
    <t>1.名称:手动、电动密闭阀门
2.规格:D940J-0.5 型 DN600 220V/0.55kw(含人防验收通过等与之相关的一切费用）</t>
  </si>
  <si>
    <t>手动密闭阀门</t>
  </si>
  <si>
    <t>1.名称:手动密闭阀门
2.规格:D40J-0.5 型 DN300(含人防验收通过等与之相关的一切费用）</t>
  </si>
  <si>
    <t>1.名称:手动密闭阀门
2.规格:D40J-0.5 型 DN400(含人防验收通过等与之相关的一切费用）</t>
  </si>
  <si>
    <t>1.名称:手动密闭阀门
2.规格:D40J-0.5 型 DN500(含人防验收通过等与之相关的一切费用）</t>
  </si>
  <si>
    <t>1.名称:手动密闭阀门
2.规格:D40J-0.5 型 DN600(含人防验收通过等与之相关的一切费用）</t>
  </si>
  <si>
    <t>插板阀</t>
  </si>
  <si>
    <t>1.名称:插板阀
2.规格:D666(含人防验收通过等与之相关的一切费用）</t>
  </si>
  <si>
    <t>1.名称:插板阀
2.规格:D560(含人防验收通过等与之相关的一切费用）</t>
  </si>
  <si>
    <t>设定式定风量阀</t>
  </si>
  <si>
    <t>1.名称:设定式定风量阀
2.型号:D441(含人防验收通过等与之相关的一切费用）</t>
  </si>
  <si>
    <t>70°防火调节阀</t>
  </si>
  <si>
    <t>1.名称:70°防火调节阀
2.型号:320X250 常开,调节风量(含人防验收通过等与之相关的一切费用）</t>
  </si>
  <si>
    <t>1.名称:70°防火调节阀
2.型号:630X400 常开,调节风量(含人防验收通过等与之相关的一切费用）</t>
  </si>
  <si>
    <t>1.名称:70°防火调节阀
2.型号:800X320 常开,调节风量(含人防验收通过等与之相关的一切费用）</t>
  </si>
  <si>
    <t>止回阀</t>
  </si>
  <si>
    <t>1.名称:止回阀
2.型号:D950 (含人防验收通过等与之相关的一切费用）</t>
  </si>
  <si>
    <t>1.名称:止回阀
2.型号:D300 (含人防验收通过等与之相关的一切费用）</t>
  </si>
  <si>
    <t>防火风口</t>
  </si>
  <si>
    <t>1.名称:防火风口
2.型号:300X300 (含人防验收通过等与之相关的一切费用）</t>
  </si>
  <si>
    <t>双层百叶风口</t>
  </si>
  <si>
    <t>1.名称:双层百叶风口
2.型号:1800X800 配调节阀(含人防验收通过等与之相关的一切费用）</t>
  </si>
  <si>
    <t>单层百叶风口</t>
  </si>
  <si>
    <t>1.名称:单层百叶风口
2.型号:800X630 配调节阀(含人防验收通过等与之相关的一切费用）</t>
  </si>
  <si>
    <t>钢制单层百叶风口</t>
  </si>
  <si>
    <t>1.名称:钢制单层百叶风口
2.型号:300X150 配调节阀(含人防验收通过等与之相关的一切费用）</t>
  </si>
  <si>
    <t>压差测量管</t>
  </si>
  <si>
    <t>1.名称:压差测量管
2.规格:DN15 热镀锌钢管 , 配 DN15 铜球阀
3.含人防验收通过等与之相关的一切费用</t>
  </si>
  <si>
    <t>尾气监测取样管</t>
  </si>
  <si>
    <t>1.名称:尾气监测取样管
2.规格:DN15 热镀锌钢管 , 配 DN15 铜截止阀
3.含人防验收通过等与之相关的一切费用</t>
  </si>
  <si>
    <t>放射性监测取样管</t>
  </si>
  <si>
    <t>1.名称:放射性监测取样管
2.规格:DN32 热镀锌钢管,配 DN32 铜球阀
3.含人防验收通过等与之相关的一切费用</t>
  </si>
  <si>
    <t>增压管</t>
  </si>
  <si>
    <t>1.名称:增压管
2.规格:DN25 热镀锌钢管,配 DN25 铜球阀
3.含人防验收通过等与之相关的一切费用</t>
  </si>
  <si>
    <t>超压排气活门</t>
  </si>
  <si>
    <t>1.名称:超压排气活门
2.规格:PS-D250 排气量: 800m 3 /h
3.参见大样 07FK02 第 32 页(含人防验收通过等与之相关的一切费用）</t>
  </si>
  <si>
    <t>测压装置</t>
  </si>
  <si>
    <t>1.名称:测压装置
2.详见图集07FK02(含人防验收通过等与之相关的一切费用）</t>
  </si>
  <si>
    <t>换气堵头</t>
  </si>
  <si>
    <t>1.名称:换气堵头
2.型号:φ315(含人防验收通过等与之相关的一切费用）</t>
  </si>
  <si>
    <t>1.名称:换气堵头
2.型号:φ440(含人防验收通过等与之相关的一切费用）</t>
  </si>
  <si>
    <t>碳钢通风管道</t>
  </si>
  <si>
    <t>1.名称:风管
2.材质:镀锌钢板
3.形状:详见图纸设计
4.板材厚度:3mm
5.管件、法兰等附件及支架设计要求:按图纸及规范要求
6.接口形式:焊接连接
7.未详尽处满足图纸及相关规范要求(含人防验收通过等与之相关的一切费用）</t>
  </si>
  <si>
    <t>m2</t>
  </si>
  <si>
    <t>软管接头</t>
  </si>
  <si>
    <t>1.名称:软连接
2.材质:不燃材料
3.未详尽处满足图纸及相关规范要求(含人防验收通过等与之相关的一切费用）</t>
  </si>
  <si>
    <t>风机配电箱</t>
  </si>
  <si>
    <t>1.名称:战时进风机配电箱ZJF1
2.安装形式:底边距地1.2m
3.无端子外部接线(含人防验收通过等与之相关的一切费用）</t>
  </si>
  <si>
    <t>1.名称:战时进风机配电箱ZJF2
2.安装形式:底边距地1.2m
3.无端子外部接线(含人防验收通过等与之相关的一切费用）</t>
  </si>
  <si>
    <t>1.名称:战时进风机配电箱ZJF3
2.安装形式:底边距地1.2m
3.无端子外部接线(含人防验收通过等与之相关的一切费用）</t>
  </si>
  <si>
    <t>1.名称:战时排风机配电箱ZPF1
2.安装形式:底边距地1.2m
3.无端子外部接线(含人防验收通过等与之相关的一切费用）</t>
  </si>
  <si>
    <t>1.名称:战时排风机配电箱ZPF2
2.安装形式:底边距地1.2m
3.无端子外部接线(含人防验收通过等与之相关的一切费用）</t>
  </si>
  <si>
    <t>1.名称:移动电站风机配电箱RFDZ
2.安装形式:底边距地1.2m
3.无端子外部接线(含人防验收通过等与之相关的一切费用）</t>
  </si>
  <si>
    <t>1.名称:通风控制箱AC1
2.安装形式:底边距地1.2m
3.无端子外部接线(含人防验收通过等与之相关的一切费用）</t>
  </si>
  <si>
    <t>配管</t>
  </si>
  <si>
    <t>1.名称:厚壁钢管
2.规格:SC32
3.配置形式:沿墙及顶明配
4.管道防腐：按图纸及规范要求(含人防验收通过等与之相关的一切费用）</t>
  </si>
  <si>
    <t>m</t>
  </si>
  <si>
    <t>1.名称:厚壁钢管
2.规格:SC25
3.配置形式:沿墙及顶明配
4.管道防腐：按图纸及规范要求(含人防验收通过等与之相关的一切费用）</t>
  </si>
  <si>
    <t>1.名称:厚壁钢管
2.规格:SC20
3.配置形式:沿墙及顶明配
4.管道防腐：按图纸及规范要求(含人防验收通过等与之相关的一切费用）</t>
  </si>
  <si>
    <t>配线</t>
  </si>
  <si>
    <t>1.名称:风机配线
2.配线形式:穿管敷设
3.型号:WDZ-BYJ2.5(含人防验收通过等与之相关的一切费用）</t>
  </si>
  <si>
    <t>1.名称:风机配线
2.配线形式:穿管敷设
3.型号:WDZR-BYJ-2.5(含人防验收通过等与之相关的一切费用）</t>
  </si>
  <si>
    <t>1.名称:风机配线
2.配线形式:穿管敷设
3.型号:WDZR-BYJ-4(含人防验收通过等与之相关的一切费用）</t>
  </si>
  <si>
    <t>1.名称:风机配线
2.配线形式:穿管敷设
3.型号:KVV-8X1.0 (含人防验收通过等与之相关的一切费用）</t>
  </si>
  <si>
    <t>1.名称:风机配线
2.配线形式:穿管敷设
3.型号:WDZ-KVV-7X1.0 (含人防验收通过等与之相关的一切费用）</t>
  </si>
  <si>
    <t>1.名称:风机配线
2.配线形式:穿管敷设
3.型号:WDZ-KVV-12X1.0(含人防验收通过等与之相关的一切费用）</t>
  </si>
  <si>
    <t>1.名称:风机配线
2.配线形式:穿管敷设
3.型号:WDZ-KVV-22X1.0(含人防验收通过等与之相关的一切费用）</t>
  </si>
  <si>
    <t>1.名称:风机配线
2.配线形式:穿管敷设
3.型号:WDZ-KVV-28X1.0(含人防验收通过等与之相关的一切费用）</t>
  </si>
  <si>
    <t>1.名称:风机配线
2.配线形式:穿管敷设
3.型号:WDZ-KVV-2X2.5(含人防验收通过等与之相关的一切费用）</t>
  </si>
  <si>
    <t>1.名称:风机配线
2.配线形式:穿管敷设
3.型号:WDZ-KVV-5X1.5(含人防验收通过等与之相关的一切费用）</t>
  </si>
  <si>
    <t>1.名称:风机配线
2.配线形式:穿管敷设
3.型号:WDZ-KVV-7X1.0(含人防验收通过等与之相关的一切费用）</t>
  </si>
  <si>
    <t>1.名称:风机配线
2.配线形式:穿管敷设
3.型号:WDZ-YJY-4x4(含人防验收通过等与之相关的一切费用）</t>
  </si>
  <si>
    <t>插座</t>
  </si>
  <si>
    <t>1.名称:单相插座
2.规格、型号:250V10A
3.安装方式:距地0.3m(除尘室内距地1.5m)
4.未详尽处满足图纸及相关规范要求(含/人防验收通过等与之相关的一切费用）</t>
  </si>
  <si>
    <t>1.名称:单相防水密闭插座
2.规格、型号:250V10A
3.安装方式:距地0.3m(除尘室内距地1.5m)
4.未详尽处满足图纸及相关规范要求(含/人防验收通过等与之相关的一切费用）</t>
  </si>
  <si>
    <t>密闭型呼叫按钮盒</t>
  </si>
  <si>
    <t>1.名称:密闭型呼叫按钮盒
2.规格、型号:SFAN
3.安装方式:底边距地1.3m
4.未详尽处满足图纸及相关规范要求(含/人防验收通过等与之相关的一切费用）</t>
  </si>
  <si>
    <t>通风方式显示屏(自带蜂鸣器)</t>
  </si>
  <si>
    <t>1.名称:通风方式显示屏(自带蜂鸣器)
2.安装方式:底边距门上方0.1m
3.未详尽处满足图纸及相关规范要求(含/人防验收通过等与之相关的一切费用）</t>
  </si>
  <si>
    <t>钢塑复合管</t>
  </si>
  <si>
    <t>1、名称：钢塑复合管
2、规格：DN32
3、连接方式：丝接
4、管道支架安装及支架防腐、管道刷油：按图纸及规范要求
5、管道试压、消毒冲洗(含人防验收通过等与之相关的一切费用）</t>
  </si>
  <si>
    <t>1、名称：钢塑复合管
2、规格：DN25
3、连接方式：丝接
4、管道支架安装及支架防腐、管道刷油：按图纸及规范要求
5、管道试压、消毒冲洗(含人防验收通过等与之相关的一切费用）</t>
  </si>
  <si>
    <t>手龙头</t>
  </si>
  <si>
    <t>1、名称：水龙头
2、规格：DN25
3、其它未尽事宜参照图纸及规范要求(含人防验收通过等与之相关的一切费用）</t>
  </si>
  <si>
    <t>防护单元1</t>
  </si>
  <si>
    <t>套</t>
  </si>
  <si>
    <t>防护单元2</t>
  </si>
  <si>
    <t>防护单元3</t>
  </si>
  <si>
    <t>防护单元4</t>
  </si>
  <si>
    <t>移动电站</t>
  </si>
  <si>
    <t>合计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</si>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</sst>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76" fontId="2" fillId="0" borderId="0" xfId="11" applyNumberFormat="1" applyFont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176" fontId="3" fillId="2" borderId="1" xfId="11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11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10" fontId="10" fillId="4" borderId="1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0" fontId="11" fillId="0" borderId="1" xfId="1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11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176" fontId="1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9" fontId="5" fillId="4" borderId="1" xfId="0" applyNumberFormat="1" applyFont="1" applyFill="1" applyBorder="1" applyAlignment="1">
      <alignment horizontal="center" vertical="center" wrapText="1"/>
    </xf>
    <xf numFmtId="10" fontId="13" fillId="0" borderId="0" xfId="0" applyNumberFormat="1" applyFont="1" applyAlignment="1">
      <alignment horizontal="left" vertical="center"/>
    </xf>
    <xf numFmtId="176" fontId="13" fillId="0" borderId="0" xfId="11" applyNumberFormat="1" applyFont="1" applyAlignment="1">
      <alignment horizontal="left" vertical="center"/>
    </xf>
    <xf numFmtId="10" fontId="10" fillId="0" borderId="0" xfId="0" applyNumberFormat="1" applyFont="1" applyFill="1" applyAlignment="1">
      <alignment vertical="center"/>
    </xf>
    <xf numFmtId="0" fontId="10" fillId="0" borderId="7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176" fontId="10" fillId="0" borderId="0" xfId="11" applyNumberFormat="1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176" fontId="10" fillId="0" borderId="0" xfId="11" applyNumberFormat="1" applyFont="1" applyFill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0"/>
  <sheetViews>
    <sheetView tabSelected="1" view="pageBreakPreview" zoomScaleNormal="115" workbookViewId="0">
      <pane xSplit="8" ySplit="4" topLeftCell="I74" activePane="bottomRight" state="frozen"/>
      <selection/>
      <selection pane="topRight"/>
      <selection pane="bottomLeft"/>
      <selection pane="bottomRight" activeCell="N86" sqref="N86"/>
    </sheetView>
  </sheetViews>
  <sheetFormatPr defaultColWidth="9" defaultRowHeight="13.5"/>
  <cols>
    <col min="1" max="1" width="3.875" style="2" customWidth="1"/>
    <col min="2" max="2" width="14.875" style="2" customWidth="1"/>
    <col min="3" max="3" width="22.875" style="2" customWidth="1"/>
    <col min="4" max="4" width="5" style="2" customWidth="1"/>
    <col min="5" max="5" width="12.5" style="2" customWidth="1"/>
    <col min="6" max="6" width="11.5" style="2" customWidth="1"/>
    <col min="7" max="8" width="12" style="2" customWidth="1"/>
    <col min="9" max="9" width="12.875" style="3" customWidth="1"/>
    <col min="10" max="10" width="12.75" style="2" customWidth="1"/>
    <col min="11" max="11" width="11.875" style="2" customWidth="1"/>
    <col min="12" max="12" width="10.875" style="2" customWidth="1"/>
    <col min="13" max="13" width="11.125" style="2" customWidth="1"/>
    <col min="14" max="14" width="11.75" style="4" customWidth="1"/>
    <col min="15" max="15" width="12" style="3" customWidth="1"/>
    <col min="16" max="16" width="13.375" style="2" customWidth="1"/>
    <col min="17" max="17" width="11.375" style="2" customWidth="1"/>
    <col min="18" max="18" width="15.5" style="2" hidden="1" customWidth="1"/>
    <col min="19" max="16384" width="9" style="2"/>
  </cols>
  <sheetData>
    <row r="1" ht="27" customHeight="1" spans="1:18">
      <c r="A1" s="5" t="s">
        <v>0</v>
      </c>
      <c r="B1" s="6"/>
      <c r="C1" s="6"/>
      <c r="D1" s="6"/>
      <c r="E1" s="6"/>
      <c r="F1" s="6"/>
      <c r="G1" s="6"/>
      <c r="H1" s="6"/>
      <c r="I1" s="24"/>
      <c r="J1" s="6"/>
      <c r="K1" s="6"/>
      <c r="L1" s="6"/>
      <c r="M1" s="6"/>
      <c r="N1" s="25"/>
      <c r="O1" s="24"/>
      <c r="P1" s="6"/>
      <c r="Q1" s="6"/>
      <c r="R1" s="6"/>
    </row>
    <row r="2" ht="18.95" customHeight="1" spans="1:18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6" t="s">
        <v>9</v>
      </c>
      <c r="J2" s="7"/>
      <c r="K2" s="7" t="s">
        <v>10</v>
      </c>
      <c r="L2" s="7"/>
      <c r="M2" s="7"/>
      <c r="N2" s="27" t="s">
        <v>11</v>
      </c>
      <c r="O2" s="26"/>
      <c r="P2" s="7" t="s">
        <v>12</v>
      </c>
      <c r="Q2" s="7" t="s">
        <v>13</v>
      </c>
      <c r="R2" s="7" t="s">
        <v>14</v>
      </c>
    </row>
    <row r="3" ht="34" customHeight="1" spans="1:18">
      <c r="A3" s="7"/>
      <c r="B3" s="7"/>
      <c r="C3" s="9"/>
      <c r="D3" s="9"/>
      <c r="E3" s="7"/>
      <c r="F3" s="7"/>
      <c r="G3" s="7"/>
      <c r="H3" s="7"/>
      <c r="I3" s="26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27" t="s">
        <v>20</v>
      </c>
      <c r="O3" s="26" t="s">
        <v>21</v>
      </c>
      <c r="P3" s="7"/>
      <c r="Q3" s="7"/>
      <c r="R3" s="7"/>
    </row>
    <row r="4" ht="24" customHeight="1" spans="1:18">
      <c r="A4" s="10"/>
      <c r="B4" s="11" t="s">
        <v>22</v>
      </c>
      <c r="C4" s="12"/>
      <c r="D4" s="13"/>
      <c r="E4" s="14" t="s">
        <v>23</v>
      </c>
      <c r="F4" s="15" t="s">
        <v>24</v>
      </c>
      <c r="G4" s="15" t="s">
        <v>24</v>
      </c>
      <c r="H4" s="15" t="s">
        <v>24</v>
      </c>
      <c r="I4" s="28" t="s">
        <v>25</v>
      </c>
      <c r="J4" s="29" t="s">
        <v>26</v>
      </c>
      <c r="K4" s="28" t="s">
        <v>27</v>
      </c>
      <c r="L4" s="30" t="s">
        <v>28</v>
      </c>
      <c r="M4" s="29" t="s">
        <v>29</v>
      </c>
      <c r="N4" s="31" t="s">
        <v>30</v>
      </c>
      <c r="O4" s="32" t="s">
        <v>31</v>
      </c>
      <c r="P4" s="29" t="s">
        <v>32</v>
      </c>
      <c r="Q4" s="29" t="s">
        <v>33</v>
      </c>
      <c r="R4" s="41" t="s">
        <v>34</v>
      </c>
    </row>
    <row r="5" ht="25" customHeight="1" spans="1:20">
      <c r="A5" s="16">
        <v>1</v>
      </c>
      <c r="B5" s="17" t="s">
        <v>35</v>
      </c>
      <c r="C5" s="18" t="s">
        <v>36</v>
      </c>
      <c r="D5" s="17" t="s">
        <v>37</v>
      </c>
      <c r="E5" s="19">
        <f>F5*G5</f>
        <v>3200</v>
      </c>
      <c r="F5" s="17">
        <v>1</v>
      </c>
      <c r="G5" s="20">
        <v>3200</v>
      </c>
      <c r="H5" s="20">
        <v>2720</v>
      </c>
      <c r="I5" s="33"/>
      <c r="J5" s="34"/>
      <c r="K5" s="34">
        <f>F5</f>
        <v>1</v>
      </c>
      <c r="L5" s="35">
        <v>0.5</v>
      </c>
      <c r="M5" s="34">
        <f>K5*H5*L5</f>
        <v>1360</v>
      </c>
      <c r="N5" s="34"/>
      <c r="O5" s="36"/>
      <c r="P5" s="34"/>
      <c r="Q5" s="34"/>
      <c r="R5" s="42"/>
      <c r="T5" s="43"/>
    </row>
    <row r="6" ht="25" customHeight="1" outlineLevel="1" spans="1:20">
      <c r="A6" s="16">
        <v>2</v>
      </c>
      <c r="B6" s="17" t="s">
        <v>35</v>
      </c>
      <c r="C6" s="21" t="s">
        <v>38</v>
      </c>
      <c r="D6" s="17" t="s">
        <v>37</v>
      </c>
      <c r="E6" s="19">
        <f t="shared" ref="E6:E37" si="0">F6*G6</f>
        <v>2000</v>
      </c>
      <c r="F6" s="17">
        <v>1</v>
      </c>
      <c r="G6" s="20">
        <v>2000</v>
      </c>
      <c r="H6" s="20">
        <v>1700</v>
      </c>
      <c r="I6" s="37"/>
      <c r="J6" s="38"/>
      <c r="K6" s="34">
        <f t="shared" ref="K6:K37" si="1">F6</f>
        <v>1</v>
      </c>
      <c r="L6" s="35">
        <v>0.5</v>
      </c>
      <c r="M6" s="34">
        <f t="shared" ref="M6:M37" si="2">K6*H6*L6</f>
        <v>850</v>
      </c>
      <c r="N6" s="39"/>
      <c r="O6" s="36"/>
      <c r="P6" s="35"/>
      <c r="Q6" s="44"/>
      <c r="R6" s="38"/>
      <c r="T6" s="43"/>
    </row>
    <row r="7" ht="25" customHeight="1" outlineLevel="1" spans="1:20">
      <c r="A7" s="16">
        <v>3</v>
      </c>
      <c r="B7" s="17" t="s">
        <v>35</v>
      </c>
      <c r="C7" s="21" t="s">
        <v>39</v>
      </c>
      <c r="D7" s="17" t="s">
        <v>37</v>
      </c>
      <c r="E7" s="19">
        <f t="shared" si="0"/>
        <v>4000</v>
      </c>
      <c r="F7" s="17">
        <v>2</v>
      </c>
      <c r="G7" s="20">
        <v>2000</v>
      </c>
      <c r="H7" s="20">
        <v>1700</v>
      </c>
      <c r="I7" s="37"/>
      <c r="J7" s="38"/>
      <c r="K7" s="34">
        <f t="shared" si="1"/>
        <v>2</v>
      </c>
      <c r="L7" s="35">
        <v>0.5</v>
      </c>
      <c r="M7" s="34">
        <f t="shared" si="2"/>
        <v>1700</v>
      </c>
      <c r="N7" s="39"/>
      <c r="O7" s="36"/>
      <c r="P7" s="40"/>
      <c r="Q7" s="44"/>
      <c r="R7" s="38"/>
      <c r="T7" s="43"/>
    </row>
    <row r="8" ht="25" customHeight="1" outlineLevel="1" spans="1:20">
      <c r="A8" s="16">
        <v>4</v>
      </c>
      <c r="B8" s="17" t="s">
        <v>40</v>
      </c>
      <c r="C8" s="21" t="s">
        <v>41</v>
      </c>
      <c r="D8" s="17" t="s">
        <v>37</v>
      </c>
      <c r="E8" s="19">
        <f t="shared" si="0"/>
        <v>1900</v>
      </c>
      <c r="F8" s="17">
        <v>1</v>
      </c>
      <c r="G8" s="20">
        <v>1900</v>
      </c>
      <c r="H8" s="20">
        <v>1615</v>
      </c>
      <c r="I8" s="37"/>
      <c r="J8" s="38"/>
      <c r="K8" s="34">
        <f t="shared" si="1"/>
        <v>1</v>
      </c>
      <c r="L8" s="35">
        <v>0.5</v>
      </c>
      <c r="M8" s="34">
        <f t="shared" si="2"/>
        <v>807.5</v>
      </c>
      <c r="N8" s="39"/>
      <c r="O8" s="36"/>
      <c r="P8" s="35"/>
      <c r="Q8" s="44"/>
      <c r="R8" s="38"/>
      <c r="T8" s="43"/>
    </row>
    <row r="9" ht="25" customHeight="1" outlineLevel="1" spans="1:20">
      <c r="A9" s="16">
        <v>5</v>
      </c>
      <c r="B9" s="17" t="s">
        <v>40</v>
      </c>
      <c r="C9" s="21" t="s">
        <v>42</v>
      </c>
      <c r="D9" s="17" t="s">
        <v>37</v>
      </c>
      <c r="E9" s="19">
        <f t="shared" si="0"/>
        <v>1900</v>
      </c>
      <c r="F9" s="17">
        <v>1</v>
      </c>
      <c r="G9" s="20">
        <v>1900</v>
      </c>
      <c r="H9" s="20">
        <v>1615</v>
      </c>
      <c r="I9" s="37"/>
      <c r="J9" s="38"/>
      <c r="K9" s="34">
        <f t="shared" si="1"/>
        <v>1</v>
      </c>
      <c r="L9" s="35">
        <v>0.5</v>
      </c>
      <c r="M9" s="34">
        <f t="shared" si="2"/>
        <v>807.5</v>
      </c>
      <c r="N9" s="39"/>
      <c r="O9" s="36"/>
      <c r="P9" s="40"/>
      <c r="Q9" s="44"/>
      <c r="R9" s="38"/>
      <c r="T9" s="43"/>
    </row>
    <row r="10" ht="25" customHeight="1" outlineLevel="1" spans="1:20">
      <c r="A10" s="16">
        <v>6</v>
      </c>
      <c r="B10" s="17" t="s">
        <v>40</v>
      </c>
      <c r="C10" s="21" t="s">
        <v>43</v>
      </c>
      <c r="D10" s="17" t="s">
        <v>37</v>
      </c>
      <c r="E10" s="19">
        <f t="shared" si="0"/>
        <v>3928</v>
      </c>
      <c r="F10" s="17">
        <v>2</v>
      </c>
      <c r="G10" s="20">
        <v>1964</v>
      </c>
      <c r="H10" s="20">
        <v>1669.4</v>
      </c>
      <c r="I10" s="37"/>
      <c r="J10" s="38"/>
      <c r="K10" s="34">
        <f t="shared" si="1"/>
        <v>2</v>
      </c>
      <c r="L10" s="35">
        <v>0.5</v>
      </c>
      <c r="M10" s="34">
        <f t="shared" si="2"/>
        <v>1669.4</v>
      </c>
      <c r="N10" s="39"/>
      <c r="O10" s="36"/>
      <c r="P10" s="35"/>
      <c r="Q10" s="44"/>
      <c r="R10" s="38"/>
      <c r="T10" s="43"/>
    </row>
    <row r="11" ht="25" customHeight="1" outlineLevel="1" spans="1:20">
      <c r="A11" s="16">
        <v>7</v>
      </c>
      <c r="B11" s="17" t="s">
        <v>44</v>
      </c>
      <c r="C11" s="21" t="s">
        <v>45</v>
      </c>
      <c r="D11" s="17" t="s">
        <v>37</v>
      </c>
      <c r="E11" s="19">
        <f t="shared" si="0"/>
        <v>3114.4</v>
      </c>
      <c r="F11" s="17">
        <v>1</v>
      </c>
      <c r="G11" s="20">
        <v>3114.4</v>
      </c>
      <c r="H11" s="20">
        <v>2647.24</v>
      </c>
      <c r="I11" s="37"/>
      <c r="J11" s="38"/>
      <c r="K11" s="34">
        <f t="shared" si="1"/>
        <v>1</v>
      </c>
      <c r="L11" s="35">
        <v>0.5</v>
      </c>
      <c r="M11" s="34">
        <f t="shared" si="2"/>
        <v>1323.62</v>
      </c>
      <c r="N11" s="39"/>
      <c r="O11" s="36"/>
      <c r="P11" s="40"/>
      <c r="Q11" s="44"/>
      <c r="R11" s="38"/>
      <c r="T11" s="43"/>
    </row>
    <row r="12" ht="25" customHeight="1" outlineLevel="1" spans="1:20">
      <c r="A12" s="16">
        <v>8</v>
      </c>
      <c r="B12" s="17" t="s">
        <v>46</v>
      </c>
      <c r="C12" s="21" t="s">
        <v>47</v>
      </c>
      <c r="D12" s="17" t="s">
        <v>37</v>
      </c>
      <c r="E12" s="19">
        <f t="shared" si="0"/>
        <v>3240</v>
      </c>
      <c r="F12" s="17">
        <v>1</v>
      </c>
      <c r="G12" s="20">
        <v>3240</v>
      </c>
      <c r="H12" s="20">
        <v>2754</v>
      </c>
      <c r="I12" s="37"/>
      <c r="J12" s="38"/>
      <c r="K12" s="34">
        <f t="shared" si="1"/>
        <v>1</v>
      </c>
      <c r="L12" s="35">
        <v>0.5</v>
      </c>
      <c r="M12" s="34">
        <f t="shared" si="2"/>
        <v>1377</v>
      </c>
      <c r="N12" s="39"/>
      <c r="O12" s="36"/>
      <c r="P12" s="40"/>
      <c r="Q12" s="44"/>
      <c r="R12" s="38"/>
      <c r="T12" s="43"/>
    </row>
    <row r="13" ht="25" customHeight="1" outlineLevel="1" spans="1:20">
      <c r="A13" s="16">
        <v>9</v>
      </c>
      <c r="B13" s="17" t="s">
        <v>48</v>
      </c>
      <c r="C13" s="21" t="s">
        <v>49</v>
      </c>
      <c r="D13" s="17" t="s">
        <v>37</v>
      </c>
      <c r="E13" s="19">
        <f t="shared" si="0"/>
        <v>1400</v>
      </c>
      <c r="F13" s="17">
        <v>1</v>
      </c>
      <c r="G13" s="20">
        <v>1400</v>
      </c>
      <c r="H13" s="20">
        <v>1190</v>
      </c>
      <c r="I13" s="37"/>
      <c r="J13" s="38"/>
      <c r="K13" s="34">
        <f t="shared" si="1"/>
        <v>1</v>
      </c>
      <c r="L13" s="35">
        <v>0.5</v>
      </c>
      <c r="M13" s="34">
        <f t="shared" si="2"/>
        <v>595</v>
      </c>
      <c r="N13" s="39"/>
      <c r="O13" s="36"/>
      <c r="P13" s="35"/>
      <c r="Q13" s="44"/>
      <c r="R13" s="38"/>
      <c r="T13" s="43"/>
    </row>
    <row r="14" ht="25" customHeight="1" outlineLevel="1" spans="1:20">
      <c r="A14" s="16">
        <v>10</v>
      </c>
      <c r="B14" s="17" t="s">
        <v>48</v>
      </c>
      <c r="C14" s="21" t="s">
        <v>50</v>
      </c>
      <c r="D14" s="17" t="s">
        <v>37</v>
      </c>
      <c r="E14" s="19">
        <f t="shared" si="0"/>
        <v>4200</v>
      </c>
      <c r="F14" s="17">
        <v>3</v>
      </c>
      <c r="G14" s="20">
        <v>1400</v>
      </c>
      <c r="H14" s="20">
        <v>1190</v>
      </c>
      <c r="I14" s="37"/>
      <c r="J14" s="38"/>
      <c r="K14" s="34">
        <f t="shared" si="1"/>
        <v>3</v>
      </c>
      <c r="L14" s="35">
        <v>0.5</v>
      </c>
      <c r="M14" s="34">
        <f t="shared" si="2"/>
        <v>1785</v>
      </c>
      <c r="N14" s="39"/>
      <c r="O14" s="36"/>
      <c r="P14" s="40"/>
      <c r="Q14" s="44"/>
      <c r="R14" s="38"/>
      <c r="T14" s="43"/>
    </row>
    <row r="15" s="1" customFormat="1" ht="25" customHeight="1" outlineLevel="1" spans="1:18">
      <c r="A15" s="16">
        <v>11</v>
      </c>
      <c r="B15" s="17" t="s">
        <v>51</v>
      </c>
      <c r="C15" s="21" t="s">
        <v>52</v>
      </c>
      <c r="D15" s="17" t="s">
        <v>37</v>
      </c>
      <c r="E15" s="19">
        <f t="shared" si="0"/>
        <v>166600</v>
      </c>
      <c r="F15" s="17">
        <v>10</v>
      </c>
      <c r="G15" s="20">
        <v>16660</v>
      </c>
      <c r="H15" s="20">
        <v>14161</v>
      </c>
      <c r="I15" s="37"/>
      <c r="J15" s="38"/>
      <c r="K15" s="34">
        <f t="shared" si="1"/>
        <v>10</v>
      </c>
      <c r="L15" s="35">
        <v>0.5</v>
      </c>
      <c r="M15" s="34">
        <f t="shared" si="2"/>
        <v>70805</v>
      </c>
      <c r="N15" s="39"/>
      <c r="O15" s="36"/>
      <c r="P15" s="35"/>
      <c r="Q15" s="44"/>
      <c r="R15" s="45"/>
    </row>
    <row r="16" s="1" customFormat="1" ht="25" customHeight="1" outlineLevel="1" spans="1:18">
      <c r="A16" s="16">
        <v>12</v>
      </c>
      <c r="B16" s="17" t="s">
        <v>53</v>
      </c>
      <c r="C16" s="21" t="s">
        <v>54</v>
      </c>
      <c r="D16" s="17" t="s">
        <v>55</v>
      </c>
      <c r="E16" s="19">
        <f t="shared" si="0"/>
        <v>856.8</v>
      </c>
      <c r="F16" s="17">
        <v>2</v>
      </c>
      <c r="G16" s="20">
        <v>428.4</v>
      </c>
      <c r="H16" s="20">
        <v>364.14</v>
      </c>
      <c r="I16" s="37"/>
      <c r="J16" s="38"/>
      <c r="K16" s="34">
        <f t="shared" si="1"/>
        <v>2</v>
      </c>
      <c r="L16" s="35">
        <v>0.5</v>
      </c>
      <c r="M16" s="34">
        <f t="shared" si="2"/>
        <v>364.14</v>
      </c>
      <c r="N16" s="39"/>
      <c r="O16" s="36"/>
      <c r="P16" s="40"/>
      <c r="Q16" s="44"/>
      <c r="R16" s="45"/>
    </row>
    <row r="17" s="1" customFormat="1" ht="25" customHeight="1" outlineLevel="1" spans="1:18">
      <c r="A17" s="16">
        <v>13</v>
      </c>
      <c r="B17" s="17" t="s">
        <v>53</v>
      </c>
      <c r="C17" s="21" t="s">
        <v>56</v>
      </c>
      <c r="D17" s="17" t="s">
        <v>55</v>
      </c>
      <c r="E17" s="19">
        <f t="shared" si="0"/>
        <v>428.4</v>
      </c>
      <c r="F17" s="17">
        <v>1</v>
      </c>
      <c r="G17" s="20">
        <v>428.4</v>
      </c>
      <c r="H17" s="20">
        <v>364.14</v>
      </c>
      <c r="I17" s="37"/>
      <c r="J17" s="38"/>
      <c r="K17" s="34">
        <f t="shared" si="1"/>
        <v>1</v>
      </c>
      <c r="L17" s="35">
        <v>0.5</v>
      </c>
      <c r="M17" s="34">
        <f t="shared" si="2"/>
        <v>182.07</v>
      </c>
      <c r="N17" s="39"/>
      <c r="O17" s="36"/>
      <c r="P17" s="40"/>
      <c r="Q17" s="44"/>
      <c r="R17" s="45"/>
    </row>
    <row r="18" s="1" customFormat="1" ht="25" customHeight="1" outlineLevel="1" spans="1:18">
      <c r="A18" s="16">
        <v>14</v>
      </c>
      <c r="B18" s="17" t="s">
        <v>53</v>
      </c>
      <c r="C18" s="21" t="s">
        <v>57</v>
      </c>
      <c r="D18" s="17" t="s">
        <v>55</v>
      </c>
      <c r="E18" s="19">
        <f t="shared" si="0"/>
        <v>1156</v>
      </c>
      <c r="F18" s="17">
        <v>2</v>
      </c>
      <c r="G18" s="20">
        <v>578</v>
      </c>
      <c r="H18" s="20">
        <v>491.3</v>
      </c>
      <c r="I18" s="37"/>
      <c r="J18" s="38"/>
      <c r="K18" s="34">
        <f t="shared" si="1"/>
        <v>2</v>
      </c>
      <c r="L18" s="35">
        <v>0.5</v>
      </c>
      <c r="M18" s="34">
        <f t="shared" si="2"/>
        <v>491.3</v>
      </c>
      <c r="N18" s="39"/>
      <c r="O18" s="36"/>
      <c r="P18" s="40"/>
      <c r="Q18" s="44"/>
      <c r="R18" s="45"/>
    </row>
    <row r="19" s="1" customFormat="1" ht="25" customHeight="1" outlineLevel="1" spans="1:18">
      <c r="A19" s="16">
        <v>15</v>
      </c>
      <c r="B19" s="17" t="s">
        <v>53</v>
      </c>
      <c r="C19" s="21" t="s">
        <v>58</v>
      </c>
      <c r="D19" s="17" t="s">
        <v>55</v>
      </c>
      <c r="E19" s="19">
        <f t="shared" si="0"/>
        <v>579</v>
      </c>
      <c r="F19" s="17">
        <v>1</v>
      </c>
      <c r="G19" s="20">
        <v>579</v>
      </c>
      <c r="H19" s="20">
        <v>492.15</v>
      </c>
      <c r="I19" s="37"/>
      <c r="J19" s="38"/>
      <c r="K19" s="34">
        <f t="shared" si="1"/>
        <v>1</v>
      </c>
      <c r="L19" s="35">
        <v>0.5</v>
      </c>
      <c r="M19" s="34">
        <f t="shared" si="2"/>
        <v>246.075</v>
      </c>
      <c r="N19" s="39"/>
      <c r="O19" s="36"/>
      <c r="P19" s="40"/>
      <c r="Q19" s="44"/>
      <c r="R19" s="45"/>
    </row>
    <row r="20" s="1" customFormat="1" ht="25" customHeight="1" outlineLevel="1" spans="1:18">
      <c r="A20" s="16">
        <v>16</v>
      </c>
      <c r="B20" s="17" t="s">
        <v>53</v>
      </c>
      <c r="C20" s="21" t="s">
        <v>59</v>
      </c>
      <c r="D20" s="17" t="s">
        <v>55</v>
      </c>
      <c r="E20" s="19">
        <f t="shared" si="0"/>
        <v>380.8</v>
      </c>
      <c r="F20" s="17">
        <v>1</v>
      </c>
      <c r="G20" s="20">
        <v>380.8</v>
      </c>
      <c r="H20" s="20">
        <v>323.68</v>
      </c>
      <c r="I20" s="37"/>
      <c r="J20" s="38"/>
      <c r="K20" s="34">
        <f t="shared" si="1"/>
        <v>1</v>
      </c>
      <c r="L20" s="35">
        <v>0.5</v>
      </c>
      <c r="M20" s="34">
        <f t="shared" si="2"/>
        <v>161.84</v>
      </c>
      <c r="N20" s="39"/>
      <c r="O20" s="36"/>
      <c r="P20" s="40"/>
      <c r="Q20" s="44"/>
      <c r="R20" s="45"/>
    </row>
    <row r="21" s="1" customFormat="1" ht="25" customHeight="1" outlineLevel="1" spans="1:18">
      <c r="A21" s="16">
        <v>17</v>
      </c>
      <c r="B21" s="17" t="s">
        <v>60</v>
      </c>
      <c r="C21" s="21" t="s">
        <v>61</v>
      </c>
      <c r="D21" s="17" t="s">
        <v>55</v>
      </c>
      <c r="E21" s="19">
        <f t="shared" si="0"/>
        <v>1836</v>
      </c>
      <c r="F21" s="17">
        <v>2</v>
      </c>
      <c r="G21" s="20">
        <v>918</v>
      </c>
      <c r="H21" s="20">
        <v>780.3</v>
      </c>
      <c r="I21" s="37"/>
      <c r="J21" s="38"/>
      <c r="K21" s="34">
        <f t="shared" si="1"/>
        <v>2</v>
      </c>
      <c r="L21" s="35">
        <v>0.5</v>
      </c>
      <c r="M21" s="34">
        <f t="shared" si="2"/>
        <v>780.3</v>
      </c>
      <c r="N21" s="39"/>
      <c r="O21" s="36"/>
      <c r="P21" s="40"/>
      <c r="Q21" s="44"/>
      <c r="R21" s="45"/>
    </row>
    <row r="22" s="1" customFormat="1" ht="25" customHeight="1" outlineLevel="1" spans="1:18">
      <c r="A22" s="16">
        <v>18</v>
      </c>
      <c r="B22" s="17" t="s">
        <v>60</v>
      </c>
      <c r="C22" s="21" t="s">
        <v>62</v>
      </c>
      <c r="D22" s="17" t="s">
        <v>55</v>
      </c>
      <c r="E22" s="19">
        <f t="shared" si="0"/>
        <v>8976</v>
      </c>
      <c r="F22" s="17">
        <v>8</v>
      </c>
      <c r="G22" s="20">
        <v>1122</v>
      </c>
      <c r="H22" s="20">
        <v>953.7</v>
      </c>
      <c r="I22" s="37"/>
      <c r="J22" s="38"/>
      <c r="K22" s="34">
        <f t="shared" si="1"/>
        <v>8</v>
      </c>
      <c r="L22" s="35">
        <v>0.5</v>
      </c>
      <c r="M22" s="34">
        <f t="shared" si="2"/>
        <v>3814.8</v>
      </c>
      <c r="N22" s="39"/>
      <c r="O22" s="36"/>
      <c r="P22" s="40"/>
      <c r="Q22" s="44"/>
      <c r="R22" s="45"/>
    </row>
    <row r="23" s="1" customFormat="1" ht="25" customHeight="1" outlineLevel="1" spans="1:18">
      <c r="A23" s="16">
        <v>19</v>
      </c>
      <c r="B23" s="17" t="s">
        <v>60</v>
      </c>
      <c r="C23" s="21" t="s">
        <v>63</v>
      </c>
      <c r="D23" s="17" t="s">
        <v>55</v>
      </c>
      <c r="E23" s="19">
        <f t="shared" si="0"/>
        <v>9424.8</v>
      </c>
      <c r="F23" s="17">
        <v>7</v>
      </c>
      <c r="G23" s="20">
        <v>1346.4</v>
      </c>
      <c r="H23" s="20">
        <v>1144.44</v>
      </c>
      <c r="I23" s="37"/>
      <c r="J23" s="38"/>
      <c r="K23" s="34">
        <f t="shared" si="1"/>
        <v>7</v>
      </c>
      <c r="L23" s="35">
        <v>0.5</v>
      </c>
      <c r="M23" s="34">
        <f t="shared" si="2"/>
        <v>4005.54</v>
      </c>
      <c r="N23" s="39"/>
      <c r="O23" s="36"/>
      <c r="P23" s="40"/>
      <c r="Q23" s="44"/>
      <c r="R23" s="45"/>
    </row>
    <row r="24" s="1" customFormat="1" ht="25" customHeight="1" outlineLevel="1" spans="1:18">
      <c r="A24" s="16">
        <v>20</v>
      </c>
      <c r="B24" s="17" t="s">
        <v>60</v>
      </c>
      <c r="C24" s="21" t="s">
        <v>64</v>
      </c>
      <c r="D24" s="17" t="s">
        <v>55</v>
      </c>
      <c r="E24" s="19">
        <f t="shared" si="0"/>
        <v>1822.4</v>
      </c>
      <c r="F24" s="17">
        <v>1</v>
      </c>
      <c r="G24" s="20">
        <v>1822.4</v>
      </c>
      <c r="H24" s="20">
        <v>1549.04</v>
      </c>
      <c r="I24" s="37"/>
      <c r="J24" s="38"/>
      <c r="K24" s="34">
        <f t="shared" si="1"/>
        <v>1</v>
      </c>
      <c r="L24" s="35">
        <v>0.5</v>
      </c>
      <c r="M24" s="34">
        <f t="shared" si="2"/>
        <v>774.52</v>
      </c>
      <c r="N24" s="39"/>
      <c r="O24" s="36"/>
      <c r="P24" s="40"/>
      <c r="Q24" s="44"/>
      <c r="R24" s="45"/>
    </row>
    <row r="25" s="1" customFormat="1" ht="25" customHeight="1" outlineLevel="1" spans="1:18">
      <c r="A25" s="16">
        <v>21</v>
      </c>
      <c r="B25" s="17" t="s">
        <v>65</v>
      </c>
      <c r="C25" s="21" t="s">
        <v>66</v>
      </c>
      <c r="D25" s="17" t="s">
        <v>55</v>
      </c>
      <c r="E25" s="19">
        <f t="shared" si="0"/>
        <v>15640</v>
      </c>
      <c r="F25" s="17">
        <v>20</v>
      </c>
      <c r="G25" s="20">
        <v>782</v>
      </c>
      <c r="H25" s="20">
        <v>664.7</v>
      </c>
      <c r="I25" s="37"/>
      <c r="J25" s="38"/>
      <c r="K25" s="34">
        <f t="shared" si="1"/>
        <v>20</v>
      </c>
      <c r="L25" s="35">
        <v>0.5</v>
      </c>
      <c r="M25" s="34">
        <f t="shared" si="2"/>
        <v>6647</v>
      </c>
      <c r="N25" s="39"/>
      <c r="O25" s="36"/>
      <c r="P25" s="40"/>
      <c r="Q25" s="44"/>
      <c r="R25" s="45"/>
    </row>
    <row r="26" s="1" customFormat="1" ht="25" customHeight="1" outlineLevel="1" spans="1:18">
      <c r="A26" s="16">
        <v>22</v>
      </c>
      <c r="B26" s="17" t="s">
        <v>65</v>
      </c>
      <c r="C26" s="21" t="s">
        <v>67</v>
      </c>
      <c r="D26" s="17" t="s">
        <v>55</v>
      </c>
      <c r="E26" s="19">
        <f t="shared" si="0"/>
        <v>3644.8</v>
      </c>
      <c r="F26" s="17">
        <v>4</v>
      </c>
      <c r="G26" s="20">
        <v>911.2</v>
      </c>
      <c r="H26" s="20">
        <v>774.52</v>
      </c>
      <c r="I26" s="37"/>
      <c r="J26" s="38"/>
      <c r="K26" s="34">
        <f t="shared" si="1"/>
        <v>4</v>
      </c>
      <c r="L26" s="35">
        <v>0.5</v>
      </c>
      <c r="M26" s="34">
        <f t="shared" si="2"/>
        <v>1549.04</v>
      </c>
      <c r="N26" s="39"/>
      <c r="O26" s="36"/>
      <c r="P26" s="40"/>
      <c r="Q26" s="44"/>
      <c r="R26" s="45"/>
    </row>
    <row r="27" s="1" customFormat="1" ht="25" customHeight="1" outlineLevel="1" spans="1:18">
      <c r="A27" s="16">
        <v>23</v>
      </c>
      <c r="B27" s="17" t="s">
        <v>65</v>
      </c>
      <c r="C27" s="21" t="s">
        <v>68</v>
      </c>
      <c r="D27" s="17" t="s">
        <v>55</v>
      </c>
      <c r="E27" s="19">
        <f t="shared" si="0"/>
        <v>7854</v>
      </c>
      <c r="F27" s="17">
        <v>7</v>
      </c>
      <c r="G27" s="20">
        <v>1122</v>
      </c>
      <c r="H27" s="20">
        <v>953.7</v>
      </c>
      <c r="I27" s="37"/>
      <c r="J27" s="38"/>
      <c r="K27" s="34">
        <f t="shared" si="1"/>
        <v>7</v>
      </c>
      <c r="L27" s="35">
        <v>0.5</v>
      </c>
      <c r="M27" s="34">
        <f t="shared" si="2"/>
        <v>3337.95</v>
      </c>
      <c r="N27" s="39"/>
      <c r="O27" s="36"/>
      <c r="P27" s="40"/>
      <c r="Q27" s="44"/>
      <c r="R27" s="45"/>
    </row>
    <row r="28" s="1" customFormat="1" ht="25" customHeight="1" outlineLevel="1" spans="1:18">
      <c r="A28" s="16">
        <v>24</v>
      </c>
      <c r="B28" s="17" t="s">
        <v>65</v>
      </c>
      <c r="C28" s="21" t="s">
        <v>69</v>
      </c>
      <c r="D28" s="17" t="s">
        <v>55</v>
      </c>
      <c r="E28" s="19">
        <f t="shared" si="0"/>
        <v>1190</v>
      </c>
      <c r="F28" s="17">
        <v>1</v>
      </c>
      <c r="G28" s="20">
        <v>1190</v>
      </c>
      <c r="H28" s="20">
        <v>1011.5</v>
      </c>
      <c r="I28" s="37"/>
      <c r="J28" s="38"/>
      <c r="K28" s="34">
        <f t="shared" si="1"/>
        <v>1</v>
      </c>
      <c r="L28" s="35">
        <v>0.5</v>
      </c>
      <c r="M28" s="34">
        <f t="shared" si="2"/>
        <v>505.75</v>
      </c>
      <c r="N28" s="39"/>
      <c r="O28" s="36"/>
      <c r="P28" s="40"/>
      <c r="Q28" s="44"/>
      <c r="R28" s="45"/>
    </row>
    <row r="29" s="1" customFormat="1" ht="25" customHeight="1" outlineLevel="1" spans="1:18">
      <c r="A29" s="16">
        <v>25</v>
      </c>
      <c r="B29" s="17" t="s">
        <v>70</v>
      </c>
      <c r="C29" s="21" t="s">
        <v>71</v>
      </c>
      <c r="D29" s="17" t="s">
        <v>55</v>
      </c>
      <c r="E29" s="19">
        <f t="shared" si="0"/>
        <v>666.4</v>
      </c>
      <c r="F29" s="17">
        <v>1</v>
      </c>
      <c r="G29" s="20">
        <v>666.4</v>
      </c>
      <c r="H29" s="20">
        <v>566.44</v>
      </c>
      <c r="I29" s="37"/>
      <c r="J29" s="38"/>
      <c r="K29" s="34">
        <f t="shared" si="1"/>
        <v>1</v>
      </c>
      <c r="L29" s="35">
        <v>0.5</v>
      </c>
      <c r="M29" s="34">
        <f t="shared" si="2"/>
        <v>283.22</v>
      </c>
      <c r="N29" s="39"/>
      <c r="O29" s="36"/>
      <c r="P29" s="40"/>
      <c r="Q29" s="44"/>
      <c r="R29" s="45"/>
    </row>
    <row r="30" s="1" customFormat="1" ht="25" customHeight="1" outlineLevel="1" spans="1:18">
      <c r="A30" s="16">
        <v>26</v>
      </c>
      <c r="B30" s="17" t="s">
        <v>70</v>
      </c>
      <c r="C30" s="21" t="s">
        <v>72</v>
      </c>
      <c r="D30" s="17" t="s">
        <v>55</v>
      </c>
      <c r="E30" s="19">
        <f t="shared" si="0"/>
        <v>1734</v>
      </c>
      <c r="F30" s="17">
        <v>3</v>
      </c>
      <c r="G30" s="20">
        <v>578</v>
      </c>
      <c r="H30" s="20">
        <v>491.3</v>
      </c>
      <c r="I30" s="37"/>
      <c r="J30" s="38"/>
      <c r="K30" s="34">
        <f t="shared" si="1"/>
        <v>3</v>
      </c>
      <c r="L30" s="35">
        <v>0.5</v>
      </c>
      <c r="M30" s="34">
        <f t="shared" si="2"/>
        <v>736.95</v>
      </c>
      <c r="N30" s="39"/>
      <c r="O30" s="36"/>
      <c r="P30" s="40"/>
      <c r="Q30" s="44"/>
      <c r="R30" s="45"/>
    </row>
    <row r="31" s="1" customFormat="1" ht="25" customHeight="1" outlineLevel="1" spans="1:18">
      <c r="A31" s="16">
        <v>27</v>
      </c>
      <c r="B31" s="17" t="s">
        <v>73</v>
      </c>
      <c r="C31" s="21" t="s">
        <v>74</v>
      </c>
      <c r="D31" s="17" t="s">
        <v>55</v>
      </c>
      <c r="E31" s="19">
        <f t="shared" si="0"/>
        <v>1496</v>
      </c>
      <c r="F31" s="17">
        <v>4</v>
      </c>
      <c r="G31" s="20">
        <v>374</v>
      </c>
      <c r="H31" s="20">
        <v>317.9</v>
      </c>
      <c r="I31" s="37"/>
      <c r="J31" s="38"/>
      <c r="K31" s="34">
        <f t="shared" si="1"/>
        <v>4</v>
      </c>
      <c r="L31" s="35">
        <v>0.5</v>
      </c>
      <c r="M31" s="34">
        <f t="shared" si="2"/>
        <v>635.8</v>
      </c>
      <c r="N31" s="39"/>
      <c r="O31" s="36"/>
      <c r="P31" s="40"/>
      <c r="Q31" s="44"/>
      <c r="R31" s="45"/>
    </row>
    <row r="32" s="1" customFormat="1" ht="25" customHeight="1" outlineLevel="1" spans="1:18">
      <c r="A32" s="16">
        <v>28</v>
      </c>
      <c r="B32" s="17" t="s">
        <v>75</v>
      </c>
      <c r="C32" s="21" t="s">
        <v>76</v>
      </c>
      <c r="D32" s="17" t="s">
        <v>55</v>
      </c>
      <c r="E32" s="19">
        <f t="shared" si="0"/>
        <v>292.4</v>
      </c>
      <c r="F32" s="17">
        <v>1</v>
      </c>
      <c r="G32" s="20">
        <v>292.4</v>
      </c>
      <c r="H32" s="20">
        <v>248.54</v>
      </c>
      <c r="I32" s="37"/>
      <c r="J32" s="38"/>
      <c r="K32" s="34">
        <f t="shared" si="1"/>
        <v>1</v>
      </c>
      <c r="L32" s="35">
        <v>0.5</v>
      </c>
      <c r="M32" s="34">
        <f t="shared" si="2"/>
        <v>124.27</v>
      </c>
      <c r="N32" s="39"/>
      <c r="O32" s="36"/>
      <c r="P32" s="40"/>
      <c r="Q32" s="44"/>
      <c r="R32" s="45"/>
    </row>
    <row r="33" s="1" customFormat="1" ht="25" customHeight="1" outlineLevel="1" spans="1:18">
      <c r="A33" s="16">
        <v>29</v>
      </c>
      <c r="B33" s="17" t="s">
        <v>75</v>
      </c>
      <c r="C33" s="21" t="s">
        <v>77</v>
      </c>
      <c r="D33" s="17" t="s">
        <v>55</v>
      </c>
      <c r="E33" s="19">
        <f t="shared" si="0"/>
        <v>584.8</v>
      </c>
      <c r="F33" s="17">
        <v>2</v>
      </c>
      <c r="G33" s="20">
        <v>292.4</v>
      </c>
      <c r="H33" s="20">
        <v>248.54</v>
      </c>
      <c r="I33" s="37"/>
      <c r="J33" s="38"/>
      <c r="K33" s="34">
        <f t="shared" si="1"/>
        <v>2</v>
      </c>
      <c r="L33" s="35">
        <v>0.5</v>
      </c>
      <c r="M33" s="34">
        <f t="shared" si="2"/>
        <v>248.54</v>
      </c>
      <c r="N33" s="39"/>
      <c r="O33" s="36"/>
      <c r="P33" s="40"/>
      <c r="Q33" s="44"/>
      <c r="R33" s="45"/>
    </row>
    <row r="34" s="1" customFormat="1" ht="25" customHeight="1" outlineLevel="1" spans="1:18">
      <c r="A34" s="16">
        <v>30</v>
      </c>
      <c r="B34" s="17" t="s">
        <v>75</v>
      </c>
      <c r="C34" s="21" t="s">
        <v>78</v>
      </c>
      <c r="D34" s="17" t="s">
        <v>55</v>
      </c>
      <c r="E34" s="19">
        <f t="shared" si="0"/>
        <v>1183.2</v>
      </c>
      <c r="F34" s="17">
        <v>3</v>
      </c>
      <c r="G34" s="20">
        <v>394.4</v>
      </c>
      <c r="H34" s="20">
        <v>335.24</v>
      </c>
      <c r="I34" s="37"/>
      <c r="J34" s="38"/>
      <c r="K34" s="34">
        <f t="shared" si="1"/>
        <v>3</v>
      </c>
      <c r="L34" s="35">
        <v>0.5</v>
      </c>
      <c r="M34" s="34">
        <f t="shared" si="2"/>
        <v>502.86</v>
      </c>
      <c r="N34" s="39"/>
      <c r="O34" s="36"/>
      <c r="P34" s="40"/>
      <c r="Q34" s="44"/>
      <c r="R34" s="45"/>
    </row>
    <row r="35" s="1" customFormat="1" ht="25" customHeight="1" outlineLevel="1" spans="1:18">
      <c r="A35" s="16">
        <v>31</v>
      </c>
      <c r="B35" s="17" t="s">
        <v>79</v>
      </c>
      <c r="C35" s="21" t="s">
        <v>80</v>
      </c>
      <c r="D35" s="17" t="s">
        <v>55</v>
      </c>
      <c r="E35" s="19">
        <f t="shared" si="0"/>
        <v>224.4</v>
      </c>
      <c r="F35" s="17">
        <v>1</v>
      </c>
      <c r="G35" s="20">
        <v>224.4</v>
      </c>
      <c r="H35" s="20">
        <v>190.74</v>
      </c>
      <c r="I35" s="37"/>
      <c r="J35" s="38"/>
      <c r="K35" s="34">
        <f t="shared" si="1"/>
        <v>1</v>
      </c>
      <c r="L35" s="35">
        <v>0.5</v>
      </c>
      <c r="M35" s="34">
        <f t="shared" si="2"/>
        <v>95.37</v>
      </c>
      <c r="N35" s="39"/>
      <c r="O35" s="36"/>
      <c r="P35" s="40"/>
      <c r="Q35" s="44"/>
      <c r="R35" s="45"/>
    </row>
    <row r="36" s="1" customFormat="1" ht="25" customHeight="1" outlineLevel="1" spans="1:18">
      <c r="A36" s="16">
        <v>32</v>
      </c>
      <c r="B36" s="17" t="s">
        <v>79</v>
      </c>
      <c r="C36" s="21" t="s">
        <v>81</v>
      </c>
      <c r="D36" s="17" t="s">
        <v>55</v>
      </c>
      <c r="E36" s="19">
        <f t="shared" si="0"/>
        <v>176.8</v>
      </c>
      <c r="F36" s="17">
        <v>1</v>
      </c>
      <c r="G36" s="20">
        <v>176.8</v>
      </c>
      <c r="H36" s="20">
        <v>150.28</v>
      </c>
      <c r="I36" s="37"/>
      <c r="J36" s="38"/>
      <c r="K36" s="34">
        <f t="shared" si="1"/>
        <v>1</v>
      </c>
      <c r="L36" s="35">
        <v>0.5</v>
      </c>
      <c r="M36" s="34">
        <f t="shared" si="2"/>
        <v>75.14</v>
      </c>
      <c r="N36" s="39"/>
      <c r="O36" s="36"/>
      <c r="P36" s="40"/>
      <c r="Q36" s="44"/>
      <c r="R36" s="45"/>
    </row>
    <row r="37" s="1" customFormat="1" ht="25" customHeight="1" outlineLevel="1" spans="1:18">
      <c r="A37" s="16">
        <v>33</v>
      </c>
      <c r="B37" s="17" t="s">
        <v>82</v>
      </c>
      <c r="C37" s="21" t="s">
        <v>83</v>
      </c>
      <c r="D37" s="17" t="s">
        <v>55</v>
      </c>
      <c r="E37" s="19">
        <f t="shared" si="0"/>
        <v>306</v>
      </c>
      <c r="F37" s="17">
        <v>1</v>
      </c>
      <c r="G37" s="20">
        <v>306</v>
      </c>
      <c r="H37" s="20">
        <v>260.1</v>
      </c>
      <c r="I37" s="37"/>
      <c r="J37" s="38"/>
      <c r="K37" s="34">
        <f t="shared" si="1"/>
        <v>1</v>
      </c>
      <c r="L37" s="35">
        <v>0.5</v>
      </c>
      <c r="M37" s="34">
        <f t="shared" si="2"/>
        <v>130.05</v>
      </c>
      <c r="N37" s="39"/>
      <c r="O37" s="36"/>
      <c r="P37" s="40"/>
      <c r="Q37" s="44"/>
      <c r="R37" s="45"/>
    </row>
    <row r="38" s="1" customFormat="1" ht="25" customHeight="1" outlineLevel="1" spans="1:18">
      <c r="A38" s="16">
        <v>34</v>
      </c>
      <c r="B38" s="17" t="s">
        <v>84</v>
      </c>
      <c r="C38" s="21" t="s">
        <v>85</v>
      </c>
      <c r="D38" s="17" t="s">
        <v>55</v>
      </c>
      <c r="E38" s="19">
        <f t="shared" ref="E38:E84" si="3">F38*G38</f>
        <v>129.2</v>
      </c>
      <c r="F38" s="17">
        <v>1</v>
      </c>
      <c r="G38" s="20">
        <v>129.2</v>
      </c>
      <c r="H38" s="20">
        <v>109.82</v>
      </c>
      <c r="I38" s="37"/>
      <c r="J38" s="38"/>
      <c r="K38" s="34">
        <f t="shared" ref="K38:K84" si="4">F38</f>
        <v>1</v>
      </c>
      <c r="L38" s="35">
        <v>0.5</v>
      </c>
      <c r="M38" s="34">
        <f t="shared" ref="M38:M84" si="5">K38*H38*L38</f>
        <v>54.91</v>
      </c>
      <c r="N38" s="39"/>
      <c r="O38" s="36"/>
      <c r="P38" s="40"/>
      <c r="Q38" s="44"/>
      <c r="R38" s="45"/>
    </row>
    <row r="39" s="1" customFormat="1" ht="25" customHeight="1" outlineLevel="1" spans="1:18">
      <c r="A39" s="16">
        <v>35</v>
      </c>
      <c r="B39" s="17" t="s">
        <v>86</v>
      </c>
      <c r="C39" s="21" t="s">
        <v>87</v>
      </c>
      <c r="D39" s="17" t="s">
        <v>55</v>
      </c>
      <c r="E39" s="19">
        <f t="shared" si="3"/>
        <v>51</v>
      </c>
      <c r="F39" s="17">
        <v>1</v>
      </c>
      <c r="G39" s="20">
        <v>51</v>
      </c>
      <c r="H39" s="20">
        <v>43.35</v>
      </c>
      <c r="I39" s="37"/>
      <c r="J39" s="38"/>
      <c r="K39" s="34">
        <f t="shared" si="4"/>
        <v>1</v>
      </c>
      <c r="L39" s="35">
        <v>0.5</v>
      </c>
      <c r="M39" s="34">
        <f t="shared" si="5"/>
        <v>21.675</v>
      </c>
      <c r="N39" s="39"/>
      <c r="O39" s="36"/>
      <c r="P39" s="40"/>
      <c r="Q39" s="44"/>
      <c r="R39" s="45"/>
    </row>
    <row r="40" s="1" customFormat="1" ht="25" customHeight="1" outlineLevel="1" spans="1:18">
      <c r="A40" s="16">
        <v>36</v>
      </c>
      <c r="B40" s="17" t="s">
        <v>88</v>
      </c>
      <c r="C40" s="21" t="s">
        <v>89</v>
      </c>
      <c r="D40" s="17" t="s">
        <v>55</v>
      </c>
      <c r="E40" s="19">
        <f t="shared" si="3"/>
        <v>142.8</v>
      </c>
      <c r="F40" s="17">
        <v>1</v>
      </c>
      <c r="G40" s="20">
        <v>142.8</v>
      </c>
      <c r="H40" s="20">
        <v>121.38</v>
      </c>
      <c r="I40" s="37"/>
      <c r="J40" s="38"/>
      <c r="K40" s="34">
        <f t="shared" si="4"/>
        <v>1</v>
      </c>
      <c r="L40" s="35">
        <v>0.5</v>
      </c>
      <c r="M40" s="34">
        <f t="shared" si="5"/>
        <v>60.69</v>
      </c>
      <c r="N40" s="39"/>
      <c r="O40" s="36"/>
      <c r="P40" s="40"/>
      <c r="Q40" s="44"/>
      <c r="R40" s="45"/>
    </row>
    <row r="41" s="1" customFormat="1" ht="25" customHeight="1" outlineLevel="1" spans="1:18">
      <c r="A41" s="16">
        <v>37</v>
      </c>
      <c r="B41" s="17" t="s">
        <v>90</v>
      </c>
      <c r="C41" s="21" t="s">
        <v>91</v>
      </c>
      <c r="D41" s="17" t="s">
        <v>55</v>
      </c>
      <c r="E41" s="19">
        <f t="shared" si="3"/>
        <v>2210</v>
      </c>
      <c r="F41" s="17">
        <v>26</v>
      </c>
      <c r="G41" s="20">
        <v>85</v>
      </c>
      <c r="H41" s="20">
        <v>72.25</v>
      </c>
      <c r="I41" s="37"/>
      <c r="J41" s="38"/>
      <c r="K41" s="34">
        <f t="shared" si="4"/>
        <v>26</v>
      </c>
      <c r="L41" s="35">
        <v>0.5</v>
      </c>
      <c r="M41" s="34">
        <f t="shared" si="5"/>
        <v>939.25</v>
      </c>
      <c r="N41" s="39"/>
      <c r="O41" s="36"/>
      <c r="P41" s="40"/>
      <c r="Q41" s="44"/>
      <c r="R41" s="45"/>
    </row>
    <row r="42" s="1" customFormat="1" ht="25" customHeight="1" outlineLevel="1" spans="1:18">
      <c r="A42" s="16">
        <v>38</v>
      </c>
      <c r="B42" s="17" t="s">
        <v>92</v>
      </c>
      <c r="C42" s="21" t="s">
        <v>93</v>
      </c>
      <c r="D42" s="17" t="s">
        <v>55</v>
      </c>
      <c r="E42" s="19">
        <f t="shared" si="3"/>
        <v>340</v>
      </c>
      <c r="F42" s="17">
        <v>4</v>
      </c>
      <c r="G42" s="20">
        <v>85</v>
      </c>
      <c r="H42" s="20">
        <v>72.25</v>
      </c>
      <c r="I42" s="37"/>
      <c r="J42" s="38"/>
      <c r="K42" s="34">
        <f t="shared" si="4"/>
        <v>4</v>
      </c>
      <c r="L42" s="35">
        <v>0.5</v>
      </c>
      <c r="M42" s="34">
        <f t="shared" si="5"/>
        <v>144.5</v>
      </c>
      <c r="N42" s="39"/>
      <c r="O42" s="36"/>
      <c r="P42" s="40"/>
      <c r="Q42" s="44"/>
      <c r="R42" s="45"/>
    </row>
    <row r="43" s="1" customFormat="1" ht="25" customHeight="1" outlineLevel="1" spans="1:18">
      <c r="A43" s="16">
        <v>39</v>
      </c>
      <c r="B43" s="17" t="s">
        <v>94</v>
      </c>
      <c r="C43" s="21" t="s">
        <v>95</v>
      </c>
      <c r="D43" s="17" t="s">
        <v>55</v>
      </c>
      <c r="E43" s="19">
        <f t="shared" si="3"/>
        <v>870.4</v>
      </c>
      <c r="F43" s="17">
        <v>4</v>
      </c>
      <c r="G43" s="20">
        <v>217.6</v>
      </c>
      <c r="H43" s="20">
        <v>184.96</v>
      </c>
      <c r="I43" s="37"/>
      <c r="J43" s="38"/>
      <c r="K43" s="34">
        <f t="shared" si="4"/>
        <v>4</v>
      </c>
      <c r="L43" s="35">
        <v>0.5</v>
      </c>
      <c r="M43" s="34">
        <f t="shared" si="5"/>
        <v>369.92</v>
      </c>
      <c r="N43" s="39"/>
      <c r="O43" s="36"/>
      <c r="P43" s="40"/>
      <c r="Q43" s="44"/>
      <c r="R43" s="45"/>
    </row>
    <row r="44" s="1" customFormat="1" ht="25" customHeight="1" outlineLevel="1" spans="1:18">
      <c r="A44" s="16">
        <v>40</v>
      </c>
      <c r="B44" s="17" t="s">
        <v>96</v>
      </c>
      <c r="C44" s="21" t="s">
        <v>97</v>
      </c>
      <c r="D44" s="17" t="s">
        <v>55</v>
      </c>
      <c r="E44" s="19">
        <f t="shared" si="3"/>
        <v>625.6</v>
      </c>
      <c r="F44" s="17">
        <v>4</v>
      </c>
      <c r="G44" s="20">
        <v>156.4</v>
      </c>
      <c r="H44" s="20">
        <v>132.94</v>
      </c>
      <c r="I44" s="37"/>
      <c r="J44" s="38"/>
      <c r="K44" s="34">
        <f t="shared" si="4"/>
        <v>4</v>
      </c>
      <c r="L44" s="35">
        <v>0.5</v>
      </c>
      <c r="M44" s="34">
        <f t="shared" si="5"/>
        <v>265.88</v>
      </c>
      <c r="N44" s="39"/>
      <c r="O44" s="36"/>
      <c r="P44" s="40"/>
      <c r="Q44" s="44"/>
      <c r="R44" s="45"/>
    </row>
    <row r="45" s="1" customFormat="1" ht="25" customHeight="1" outlineLevel="1" spans="1:18">
      <c r="A45" s="16">
        <v>41</v>
      </c>
      <c r="B45" s="17" t="s">
        <v>98</v>
      </c>
      <c r="C45" s="21" t="s">
        <v>99</v>
      </c>
      <c r="D45" s="17" t="s">
        <v>55</v>
      </c>
      <c r="E45" s="19">
        <f t="shared" si="3"/>
        <v>13200</v>
      </c>
      <c r="F45" s="17">
        <v>12</v>
      </c>
      <c r="G45" s="20">
        <v>1100</v>
      </c>
      <c r="H45" s="20">
        <v>935</v>
      </c>
      <c r="I45" s="37"/>
      <c r="J45" s="38"/>
      <c r="K45" s="34">
        <f t="shared" si="4"/>
        <v>12</v>
      </c>
      <c r="L45" s="35">
        <v>0.5</v>
      </c>
      <c r="M45" s="34">
        <f t="shared" si="5"/>
        <v>5610</v>
      </c>
      <c r="N45" s="39"/>
      <c r="O45" s="36"/>
      <c r="P45" s="40"/>
      <c r="Q45" s="44"/>
      <c r="R45" s="45"/>
    </row>
    <row r="46" s="1" customFormat="1" ht="25" customHeight="1" outlineLevel="1" spans="1:18">
      <c r="A46" s="16">
        <v>42</v>
      </c>
      <c r="B46" s="17" t="s">
        <v>100</v>
      </c>
      <c r="C46" s="21" t="s">
        <v>101</v>
      </c>
      <c r="D46" s="17" t="s">
        <v>55</v>
      </c>
      <c r="E46" s="19">
        <f t="shared" si="3"/>
        <v>1500</v>
      </c>
      <c r="F46" s="17">
        <v>5</v>
      </c>
      <c r="G46" s="20">
        <v>300</v>
      </c>
      <c r="H46" s="20">
        <v>255</v>
      </c>
      <c r="I46" s="37"/>
      <c r="J46" s="38"/>
      <c r="K46" s="34">
        <f t="shared" si="4"/>
        <v>5</v>
      </c>
      <c r="L46" s="35">
        <v>0.5</v>
      </c>
      <c r="M46" s="34">
        <f t="shared" si="5"/>
        <v>637.5</v>
      </c>
      <c r="N46" s="39"/>
      <c r="O46" s="36"/>
      <c r="P46" s="40"/>
      <c r="Q46" s="44"/>
      <c r="R46" s="45"/>
    </row>
    <row r="47" s="1" customFormat="1" ht="25" customHeight="1" outlineLevel="1" spans="1:18">
      <c r="A47" s="16">
        <v>43</v>
      </c>
      <c r="B47" s="17" t="s">
        <v>102</v>
      </c>
      <c r="C47" s="21" t="s">
        <v>103</v>
      </c>
      <c r="D47" s="17" t="s">
        <v>55</v>
      </c>
      <c r="E47" s="19">
        <f t="shared" si="3"/>
        <v>1680</v>
      </c>
      <c r="F47" s="17">
        <v>6</v>
      </c>
      <c r="G47" s="20">
        <v>280</v>
      </c>
      <c r="H47" s="20">
        <v>238</v>
      </c>
      <c r="I47" s="37"/>
      <c r="J47" s="38"/>
      <c r="K47" s="34">
        <f t="shared" si="4"/>
        <v>6</v>
      </c>
      <c r="L47" s="35">
        <v>0.5</v>
      </c>
      <c r="M47" s="34">
        <f t="shared" si="5"/>
        <v>714</v>
      </c>
      <c r="N47" s="39"/>
      <c r="O47" s="36"/>
      <c r="P47" s="40"/>
      <c r="Q47" s="44"/>
      <c r="R47" s="45"/>
    </row>
    <row r="48" s="1" customFormat="1" ht="25" customHeight="1" outlineLevel="1" spans="1:18">
      <c r="A48" s="16">
        <v>44</v>
      </c>
      <c r="B48" s="17" t="s">
        <v>102</v>
      </c>
      <c r="C48" s="21" t="s">
        <v>104</v>
      </c>
      <c r="D48" s="17" t="s">
        <v>55</v>
      </c>
      <c r="E48" s="19">
        <f t="shared" si="3"/>
        <v>660</v>
      </c>
      <c r="F48" s="17">
        <v>2</v>
      </c>
      <c r="G48" s="20">
        <v>330</v>
      </c>
      <c r="H48" s="20">
        <v>280.5</v>
      </c>
      <c r="I48" s="37"/>
      <c r="J48" s="38"/>
      <c r="K48" s="34">
        <f t="shared" si="4"/>
        <v>2</v>
      </c>
      <c r="L48" s="35">
        <v>0.5</v>
      </c>
      <c r="M48" s="34">
        <f t="shared" si="5"/>
        <v>280.5</v>
      </c>
      <c r="N48" s="39"/>
      <c r="O48" s="36"/>
      <c r="P48" s="40"/>
      <c r="Q48" s="44"/>
      <c r="R48" s="45"/>
    </row>
    <row r="49" s="1" customFormat="1" ht="25" customHeight="1" outlineLevel="1" spans="1:18">
      <c r="A49" s="16">
        <v>45</v>
      </c>
      <c r="B49" s="17" t="s">
        <v>105</v>
      </c>
      <c r="C49" s="21" t="s">
        <v>106</v>
      </c>
      <c r="D49" s="17" t="s">
        <v>107</v>
      </c>
      <c r="E49" s="19">
        <f t="shared" si="3"/>
        <v>62016.5</v>
      </c>
      <c r="F49" s="17">
        <v>305.5</v>
      </c>
      <c r="G49" s="20">
        <v>203</v>
      </c>
      <c r="H49" s="20">
        <v>172.55</v>
      </c>
      <c r="I49" s="37"/>
      <c r="J49" s="38"/>
      <c r="K49" s="34">
        <f t="shared" si="4"/>
        <v>305.5</v>
      </c>
      <c r="L49" s="35">
        <v>0.5</v>
      </c>
      <c r="M49" s="34">
        <f t="shared" si="5"/>
        <v>26357.0125</v>
      </c>
      <c r="N49" s="39"/>
      <c r="O49" s="36"/>
      <c r="P49" s="40"/>
      <c r="Q49" s="44"/>
      <c r="R49" s="45"/>
    </row>
    <row r="50" s="1" customFormat="1" ht="25" customHeight="1" outlineLevel="1" spans="1:18">
      <c r="A50" s="16">
        <v>46</v>
      </c>
      <c r="B50" s="17" t="s">
        <v>108</v>
      </c>
      <c r="C50" s="21" t="s">
        <v>109</v>
      </c>
      <c r="D50" s="17" t="s">
        <v>107</v>
      </c>
      <c r="E50" s="19">
        <f t="shared" si="3"/>
        <v>112.88</v>
      </c>
      <c r="F50" s="17">
        <v>4.15</v>
      </c>
      <c r="G50" s="20">
        <v>27.2</v>
      </c>
      <c r="H50" s="20">
        <v>23.12</v>
      </c>
      <c r="I50" s="37"/>
      <c r="J50" s="38"/>
      <c r="K50" s="34">
        <f t="shared" si="4"/>
        <v>4.15</v>
      </c>
      <c r="L50" s="35">
        <v>0.5</v>
      </c>
      <c r="M50" s="34">
        <f t="shared" si="5"/>
        <v>47.974</v>
      </c>
      <c r="N50" s="39"/>
      <c r="O50" s="36"/>
      <c r="P50" s="40"/>
      <c r="Q50" s="44"/>
      <c r="R50" s="45"/>
    </row>
    <row r="51" s="1" customFormat="1" ht="25" customHeight="1" outlineLevel="1" spans="1:18">
      <c r="A51" s="16">
        <v>47</v>
      </c>
      <c r="B51" s="17" t="s">
        <v>110</v>
      </c>
      <c r="C51" s="22" t="s">
        <v>111</v>
      </c>
      <c r="D51" s="17" t="s">
        <v>37</v>
      </c>
      <c r="E51" s="19">
        <f t="shared" si="3"/>
        <v>1530</v>
      </c>
      <c r="F51" s="17">
        <v>1</v>
      </c>
      <c r="G51" s="20">
        <v>1530</v>
      </c>
      <c r="H51" s="20">
        <v>1300.5</v>
      </c>
      <c r="I51" s="37"/>
      <c r="J51" s="38"/>
      <c r="K51" s="34">
        <f t="shared" si="4"/>
        <v>1</v>
      </c>
      <c r="L51" s="35">
        <v>0.5</v>
      </c>
      <c r="M51" s="34">
        <f t="shared" si="5"/>
        <v>650.25</v>
      </c>
      <c r="N51" s="39"/>
      <c r="O51" s="36"/>
      <c r="P51" s="40"/>
      <c r="Q51" s="44"/>
      <c r="R51" s="45"/>
    </row>
    <row r="52" s="1" customFormat="1" ht="25" customHeight="1" outlineLevel="1" spans="1:18">
      <c r="A52" s="16">
        <v>48</v>
      </c>
      <c r="B52" s="17" t="s">
        <v>110</v>
      </c>
      <c r="C52" s="22" t="s">
        <v>112</v>
      </c>
      <c r="D52" s="17" t="s">
        <v>37</v>
      </c>
      <c r="E52" s="19">
        <f t="shared" si="3"/>
        <v>3060</v>
      </c>
      <c r="F52" s="17">
        <v>2</v>
      </c>
      <c r="G52" s="20">
        <v>1530</v>
      </c>
      <c r="H52" s="20">
        <v>1300.5</v>
      </c>
      <c r="I52" s="37"/>
      <c r="J52" s="38"/>
      <c r="K52" s="34">
        <f t="shared" si="4"/>
        <v>2</v>
      </c>
      <c r="L52" s="35">
        <v>0.5</v>
      </c>
      <c r="M52" s="34">
        <f t="shared" si="5"/>
        <v>1300.5</v>
      </c>
      <c r="N52" s="39"/>
      <c r="O52" s="36"/>
      <c r="P52" s="40"/>
      <c r="Q52" s="44"/>
      <c r="R52" s="45"/>
    </row>
    <row r="53" s="1" customFormat="1" ht="25" customHeight="1" outlineLevel="1" spans="1:18">
      <c r="A53" s="16">
        <v>49</v>
      </c>
      <c r="B53" s="17" t="s">
        <v>110</v>
      </c>
      <c r="C53" s="22" t="s">
        <v>113</v>
      </c>
      <c r="D53" s="17" t="s">
        <v>37</v>
      </c>
      <c r="E53" s="19">
        <f t="shared" si="3"/>
        <v>1530</v>
      </c>
      <c r="F53" s="17">
        <v>1</v>
      </c>
      <c r="G53" s="20">
        <v>1530</v>
      </c>
      <c r="H53" s="20">
        <v>1300.5</v>
      </c>
      <c r="I53" s="37"/>
      <c r="J53" s="38"/>
      <c r="K53" s="34">
        <f t="shared" si="4"/>
        <v>1</v>
      </c>
      <c r="L53" s="35">
        <v>0.5</v>
      </c>
      <c r="M53" s="34">
        <f t="shared" si="5"/>
        <v>650.25</v>
      </c>
      <c r="N53" s="39"/>
      <c r="O53" s="36"/>
      <c r="P53" s="40"/>
      <c r="Q53" s="44"/>
      <c r="R53" s="45"/>
    </row>
    <row r="54" s="1" customFormat="1" ht="25" customHeight="1" outlineLevel="1" spans="1:18">
      <c r="A54" s="16">
        <v>50</v>
      </c>
      <c r="B54" s="17" t="s">
        <v>110</v>
      </c>
      <c r="C54" s="22" t="s">
        <v>114</v>
      </c>
      <c r="D54" s="17" t="s">
        <v>37</v>
      </c>
      <c r="E54" s="19">
        <f t="shared" si="3"/>
        <v>4590</v>
      </c>
      <c r="F54" s="17">
        <v>3</v>
      </c>
      <c r="G54" s="20">
        <v>1530</v>
      </c>
      <c r="H54" s="20">
        <v>1300.5</v>
      </c>
      <c r="I54" s="37"/>
      <c r="J54" s="38"/>
      <c r="K54" s="34">
        <f t="shared" si="4"/>
        <v>3</v>
      </c>
      <c r="L54" s="35">
        <v>0.5</v>
      </c>
      <c r="M54" s="34">
        <f t="shared" si="5"/>
        <v>1950.75</v>
      </c>
      <c r="N54" s="39"/>
      <c r="O54" s="36"/>
      <c r="P54" s="40"/>
      <c r="Q54" s="44"/>
      <c r="R54" s="45"/>
    </row>
    <row r="55" s="1" customFormat="1" ht="25" customHeight="1" outlineLevel="1" spans="1:18">
      <c r="A55" s="16">
        <v>51</v>
      </c>
      <c r="B55" s="17" t="s">
        <v>110</v>
      </c>
      <c r="C55" s="22" t="s">
        <v>115</v>
      </c>
      <c r="D55" s="17" t="s">
        <v>37</v>
      </c>
      <c r="E55" s="19">
        <f t="shared" si="3"/>
        <v>1530</v>
      </c>
      <c r="F55" s="17">
        <v>1</v>
      </c>
      <c r="G55" s="20">
        <v>1530</v>
      </c>
      <c r="H55" s="20">
        <v>1300.5</v>
      </c>
      <c r="I55" s="37"/>
      <c r="J55" s="38"/>
      <c r="K55" s="34">
        <f t="shared" si="4"/>
        <v>1</v>
      </c>
      <c r="L55" s="35">
        <v>0.5</v>
      </c>
      <c r="M55" s="34">
        <f t="shared" si="5"/>
        <v>650.25</v>
      </c>
      <c r="N55" s="39"/>
      <c r="O55" s="36"/>
      <c r="P55" s="40"/>
      <c r="Q55" s="44"/>
      <c r="R55" s="45"/>
    </row>
    <row r="56" s="1" customFormat="1" ht="25" customHeight="1" outlineLevel="1" spans="1:18">
      <c r="A56" s="16">
        <v>52</v>
      </c>
      <c r="B56" s="17" t="s">
        <v>110</v>
      </c>
      <c r="C56" s="22" t="s">
        <v>116</v>
      </c>
      <c r="D56" s="17" t="s">
        <v>37</v>
      </c>
      <c r="E56" s="19">
        <f t="shared" si="3"/>
        <v>1530</v>
      </c>
      <c r="F56" s="17">
        <v>1</v>
      </c>
      <c r="G56" s="20">
        <v>1530</v>
      </c>
      <c r="H56" s="20">
        <v>1300.5</v>
      </c>
      <c r="I56" s="37"/>
      <c r="J56" s="38"/>
      <c r="K56" s="34">
        <f t="shared" si="4"/>
        <v>1</v>
      </c>
      <c r="L56" s="35">
        <v>0.5</v>
      </c>
      <c r="M56" s="34">
        <f t="shared" si="5"/>
        <v>650.25</v>
      </c>
      <c r="N56" s="39"/>
      <c r="O56" s="36"/>
      <c r="P56" s="40"/>
      <c r="Q56" s="44"/>
      <c r="R56" s="45"/>
    </row>
    <row r="57" s="1" customFormat="1" ht="25" customHeight="1" outlineLevel="1" spans="1:18">
      <c r="A57" s="16">
        <v>53</v>
      </c>
      <c r="B57" s="17" t="s">
        <v>110</v>
      </c>
      <c r="C57" s="22" t="s">
        <v>117</v>
      </c>
      <c r="D57" s="17" t="s">
        <v>37</v>
      </c>
      <c r="E57" s="19">
        <f t="shared" si="3"/>
        <v>2400</v>
      </c>
      <c r="F57" s="17">
        <v>4</v>
      </c>
      <c r="G57" s="20">
        <v>600</v>
      </c>
      <c r="H57" s="20">
        <v>510</v>
      </c>
      <c r="I57" s="37"/>
      <c r="J57" s="38"/>
      <c r="K57" s="34">
        <f t="shared" si="4"/>
        <v>4</v>
      </c>
      <c r="L57" s="35">
        <v>0.5</v>
      </c>
      <c r="M57" s="34">
        <f t="shared" si="5"/>
        <v>1020</v>
      </c>
      <c r="N57" s="39"/>
      <c r="O57" s="36"/>
      <c r="P57" s="40"/>
      <c r="Q57" s="44"/>
      <c r="R57" s="45"/>
    </row>
    <row r="58" s="1" customFormat="1" ht="25" customHeight="1" outlineLevel="1" spans="1:18">
      <c r="A58" s="16">
        <v>54</v>
      </c>
      <c r="B58" s="23" t="s">
        <v>118</v>
      </c>
      <c r="C58" s="21" t="s">
        <v>119</v>
      </c>
      <c r="D58" s="17" t="s">
        <v>120</v>
      </c>
      <c r="E58" s="19">
        <f t="shared" si="3"/>
        <v>260.3448</v>
      </c>
      <c r="F58" s="17">
        <v>21.27</v>
      </c>
      <c r="G58" s="20">
        <v>12.24</v>
      </c>
      <c r="H58" s="20">
        <v>10.404</v>
      </c>
      <c r="I58" s="37"/>
      <c r="J58" s="38"/>
      <c r="K58" s="34">
        <f t="shared" si="4"/>
        <v>21.27</v>
      </c>
      <c r="L58" s="35">
        <v>0.5</v>
      </c>
      <c r="M58" s="34">
        <f t="shared" si="5"/>
        <v>110.64654</v>
      </c>
      <c r="N58" s="39"/>
      <c r="O58" s="36"/>
      <c r="P58" s="40"/>
      <c r="Q58" s="44"/>
      <c r="R58" s="45"/>
    </row>
    <row r="59" s="1" customFormat="1" ht="25" customHeight="1" outlineLevel="1" spans="1:18">
      <c r="A59" s="16">
        <v>55</v>
      </c>
      <c r="B59" s="23" t="s">
        <v>118</v>
      </c>
      <c r="C59" s="21" t="s">
        <v>121</v>
      </c>
      <c r="D59" s="17" t="s">
        <v>120</v>
      </c>
      <c r="E59" s="19">
        <f t="shared" si="3"/>
        <v>836.5632</v>
      </c>
      <c r="F59" s="17">
        <v>102.52</v>
      </c>
      <c r="G59" s="20">
        <v>8.16</v>
      </c>
      <c r="H59" s="20">
        <v>6.936</v>
      </c>
      <c r="I59" s="37"/>
      <c r="J59" s="38"/>
      <c r="K59" s="34">
        <f t="shared" si="4"/>
        <v>102.52</v>
      </c>
      <c r="L59" s="35">
        <v>0.5</v>
      </c>
      <c r="M59" s="34">
        <f t="shared" si="5"/>
        <v>355.53936</v>
      </c>
      <c r="N59" s="39"/>
      <c r="O59" s="36"/>
      <c r="P59" s="40"/>
      <c r="Q59" s="44"/>
      <c r="R59" s="45"/>
    </row>
    <row r="60" s="1" customFormat="1" ht="25" customHeight="1" outlineLevel="1" spans="1:18">
      <c r="A60" s="16">
        <v>56</v>
      </c>
      <c r="B60" s="17" t="s">
        <v>118</v>
      </c>
      <c r="C60" s="21" t="s">
        <v>122</v>
      </c>
      <c r="D60" s="17" t="s">
        <v>120</v>
      </c>
      <c r="E60" s="19">
        <f t="shared" si="3"/>
        <v>2611.8664</v>
      </c>
      <c r="F60" s="17">
        <v>174.59</v>
      </c>
      <c r="G60" s="20">
        <v>14.96</v>
      </c>
      <c r="H60" s="20">
        <v>12.716</v>
      </c>
      <c r="I60" s="37"/>
      <c r="J60" s="38"/>
      <c r="K60" s="34">
        <f t="shared" si="4"/>
        <v>174.59</v>
      </c>
      <c r="L60" s="35">
        <v>0.5</v>
      </c>
      <c r="M60" s="34">
        <f t="shared" si="5"/>
        <v>1110.04322</v>
      </c>
      <c r="N60" s="39"/>
      <c r="O60" s="36"/>
      <c r="P60" s="40"/>
      <c r="Q60" s="44"/>
      <c r="R60" s="45"/>
    </row>
    <row r="61" s="1" customFormat="1" ht="25" customHeight="1" outlineLevel="1" spans="1:18">
      <c r="A61" s="16">
        <v>57</v>
      </c>
      <c r="B61" s="17" t="s">
        <v>123</v>
      </c>
      <c r="C61" s="21" t="s">
        <v>124</v>
      </c>
      <c r="D61" s="17" t="s">
        <v>120</v>
      </c>
      <c r="E61" s="19">
        <f t="shared" si="3"/>
        <v>1623.2688</v>
      </c>
      <c r="F61" s="17">
        <v>198.93</v>
      </c>
      <c r="G61" s="20">
        <v>8.16</v>
      </c>
      <c r="H61" s="20">
        <v>6.936</v>
      </c>
      <c r="I61" s="37"/>
      <c r="J61" s="38"/>
      <c r="K61" s="34">
        <f t="shared" si="4"/>
        <v>198.93</v>
      </c>
      <c r="L61" s="35">
        <v>0.5</v>
      </c>
      <c r="M61" s="34">
        <f t="shared" si="5"/>
        <v>689.88924</v>
      </c>
      <c r="N61" s="39"/>
      <c r="O61" s="36"/>
      <c r="P61" s="40"/>
      <c r="Q61" s="44"/>
      <c r="R61" s="45"/>
    </row>
    <row r="62" s="1" customFormat="1" ht="25" customHeight="1" outlineLevel="1" spans="1:18">
      <c r="A62" s="16">
        <v>58</v>
      </c>
      <c r="B62" s="17" t="s">
        <v>123</v>
      </c>
      <c r="C62" s="21" t="s">
        <v>125</v>
      </c>
      <c r="D62" s="17" t="s">
        <v>120</v>
      </c>
      <c r="E62" s="19">
        <f t="shared" si="3"/>
        <v>3374.4048</v>
      </c>
      <c r="F62" s="17">
        <v>413.53</v>
      </c>
      <c r="G62" s="20">
        <v>8.16</v>
      </c>
      <c r="H62" s="20">
        <v>6.936</v>
      </c>
      <c r="I62" s="37"/>
      <c r="J62" s="38"/>
      <c r="K62" s="34">
        <f t="shared" si="4"/>
        <v>413.53</v>
      </c>
      <c r="L62" s="35">
        <v>0.5</v>
      </c>
      <c r="M62" s="34">
        <f t="shared" si="5"/>
        <v>1434.12204</v>
      </c>
      <c r="N62" s="39"/>
      <c r="O62" s="36"/>
      <c r="P62" s="40"/>
      <c r="Q62" s="44"/>
      <c r="R62" s="45"/>
    </row>
    <row r="63" s="1" customFormat="1" ht="25" customHeight="1" outlineLevel="1" spans="1:18">
      <c r="A63" s="16">
        <v>59</v>
      </c>
      <c r="B63" s="17" t="s">
        <v>123</v>
      </c>
      <c r="C63" s="21" t="s">
        <v>126</v>
      </c>
      <c r="D63" s="17" t="s">
        <v>120</v>
      </c>
      <c r="E63" s="19">
        <f t="shared" si="3"/>
        <v>752.352</v>
      </c>
      <c r="F63" s="17">
        <v>55.32</v>
      </c>
      <c r="G63" s="20">
        <v>13.6</v>
      </c>
      <c r="H63" s="20">
        <v>11.56</v>
      </c>
      <c r="I63" s="37"/>
      <c r="J63" s="38"/>
      <c r="K63" s="34">
        <f t="shared" si="4"/>
        <v>55.32</v>
      </c>
      <c r="L63" s="35">
        <v>0.5</v>
      </c>
      <c r="M63" s="34">
        <f t="shared" si="5"/>
        <v>319.7496</v>
      </c>
      <c r="N63" s="39"/>
      <c r="O63" s="36"/>
      <c r="P63" s="40"/>
      <c r="Q63" s="44"/>
      <c r="R63" s="45"/>
    </row>
    <row r="64" s="1" customFormat="1" ht="25" customHeight="1" outlineLevel="1" spans="1:18">
      <c r="A64" s="16">
        <v>60</v>
      </c>
      <c r="B64" s="17" t="s">
        <v>123</v>
      </c>
      <c r="C64" s="21" t="s">
        <v>127</v>
      </c>
      <c r="D64" s="17" t="s">
        <v>120</v>
      </c>
      <c r="E64" s="19">
        <f t="shared" si="3"/>
        <v>1447.4208</v>
      </c>
      <c r="F64" s="17">
        <v>88.69</v>
      </c>
      <c r="G64" s="20">
        <v>16.32</v>
      </c>
      <c r="H64" s="20">
        <v>13.872</v>
      </c>
      <c r="I64" s="37"/>
      <c r="J64" s="38"/>
      <c r="K64" s="34">
        <f t="shared" si="4"/>
        <v>88.69</v>
      </c>
      <c r="L64" s="35">
        <v>0.5</v>
      </c>
      <c r="M64" s="34">
        <f t="shared" si="5"/>
        <v>615.15384</v>
      </c>
      <c r="N64" s="39"/>
      <c r="O64" s="36"/>
      <c r="P64" s="40"/>
      <c r="Q64" s="44"/>
      <c r="R64" s="45"/>
    </row>
    <row r="65" s="1" customFormat="1" ht="25" customHeight="1" outlineLevel="1" spans="1:18">
      <c r="A65" s="16">
        <v>61</v>
      </c>
      <c r="B65" s="17" t="s">
        <v>123</v>
      </c>
      <c r="C65" s="21" t="s">
        <v>128</v>
      </c>
      <c r="D65" s="17" t="s">
        <v>120</v>
      </c>
      <c r="E65" s="19">
        <f t="shared" si="3"/>
        <v>1986.9872</v>
      </c>
      <c r="F65" s="17">
        <v>132.82</v>
      </c>
      <c r="G65" s="20">
        <v>14.96</v>
      </c>
      <c r="H65" s="20">
        <v>12.716</v>
      </c>
      <c r="I65" s="37"/>
      <c r="J65" s="38"/>
      <c r="K65" s="34">
        <f t="shared" si="4"/>
        <v>132.82</v>
      </c>
      <c r="L65" s="35">
        <v>0.5</v>
      </c>
      <c r="M65" s="34">
        <f t="shared" si="5"/>
        <v>844.46956</v>
      </c>
      <c r="N65" s="39"/>
      <c r="O65" s="36"/>
      <c r="P65" s="40"/>
      <c r="Q65" s="44"/>
      <c r="R65" s="45"/>
    </row>
    <row r="66" s="1" customFormat="1" ht="25" customHeight="1" outlineLevel="1" spans="1:18">
      <c r="A66" s="16">
        <v>62</v>
      </c>
      <c r="B66" s="17" t="s">
        <v>123</v>
      </c>
      <c r="C66" s="21" t="s">
        <v>129</v>
      </c>
      <c r="D66" s="17" t="s">
        <v>120</v>
      </c>
      <c r="E66" s="19">
        <f t="shared" si="3"/>
        <v>1807.032</v>
      </c>
      <c r="F66" s="17">
        <v>61.8</v>
      </c>
      <c r="G66" s="20">
        <v>29.24</v>
      </c>
      <c r="H66" s="20">
        <v>24.854</v>
      </c>
      <c r="I66" s="37"/>
      <c r="J66" s="38"/>
      <c r="K66" s="34">
        <f t="shared" si="4"/>
        <v>61.8</v>
      </c>
      <c r="L66" s="35">
        <v>0.5</v>
      </c>
      <c r="M66" s="34">
        <f t="shared" si="5"/>
        <v>767.9886</v>
      </c>
      <c r="N66" s="39"/>
      <c r="O66" s="36"/>
      <c r="P66" s="40"/>
      <c r="Q66" s="44"/>
      <c r="R66" s="45"/>
    </row>
    <row r="67" s="1" customFormat="1" ht="25" customHeight="1" outlineLevel="1" spans="1:18">
      <c r="A67" s="16">
        <v>63</v>
      </c>
      <c r="B67" s="17" t="s">
        <v>123</v>
      </c>
      <c r="C67" s="21" t="s">
        <v>130</v>
      </c>
      <c r="D67" s="17" t="s">
        <v>120</v>
      </c>
      <c r="E67" s="19">
        <f t="shared" si="3"/>
        <v>7225.408</v>
      </c>
      <c r="F67" s="17">
        <v>132.82</v>
      </c>
      <c r="G67" s="20">
        <v>54.4</v>
      </c>
      <c r="H67" s="20">
        <v>46.24</v>
      </c>
      <c r="I67" s="37">
        <v>0</v>
      </c>
      <c r="J67" s="38">
        <v>0</v>
      </c>
      <c r="K67" s="34">
        <f t="shared" si="4"/>
        <v>132.82</v>
      </c>
      <c r="L67" s="35">
        <v>0.5</v>
      </c>
      <c r="M67" s="34">
        <f t="shared" si="5"/>
        <v>3070.7984</v>
      </c>
      <c r="N67" s="39"/>
      <c r="O67" s="36"/>
      <c r="P67" s="40"/>
      <c r="Q67" s="44"/>
      <c r="R67" s="45"/>
    </row>
    <row r="68" s="1" customFormat="1" ht="25" customHeight="1" outlineLevel="1" spans="1:18">
      <c r="A68" s="16">
        <v>64</v>
      </c>
      <c r="B68" s="17" t="s">
        <v>123</v>
      </c>
      <c r="C68" s="21" t="s">
        <v>131</v>
      </c>
      <c r="D68" s="17" t="s">
        <v>120</v>
      </c>
      <c r="E68" s="19">
        <f t="shared" si="3"/>
        <v>3782.16</v>
      </c>
      <c r="F68" s="17">
        <v>61.8</v>
      </c>
      <c r="G68" s="20">
        <v>61.2</v>
      </c>
      <c r="H68" s="20">
        <v>52.02</v>
      </c>
      <c r="I68" s="37">
        <v>0</v>
      </c>
      <c r="J68" s="38">
        <v>0</v>
      </c>
      <c r="K68" s="34">
        <f t="shared" si="4"/>
        <v>61.8</v>
      </c>
      <c r="L68" s="35">
        <v>0.5</v>
      </c>
      <c r="M68" s="34">
        <f t="shared" si="5"/>
        <v>1607.418</v>
      </c>
      <c r="N68" s="39"/>
      <c r="O68" s="36"/>
      <c r="P68" s="35"/>
      <c r="Q68" s="44"/>
      <c r="R68" s="45"/>
    </row>
    <row r="69" s="1" customFormat="1" ht="25" customHeight="1" outlineLevel="1" spans="1:18">
      <c r="A69" s="16">
        <v>65</v>
      </c>
      <c r="B69" s="17" t="s">
        <v>123</v>
      </c>
      <c r="C69" s="21" t="s">
        <v>132</v>
      </c>
      <c r="D69" s="17" t="s">
        <v>120</v>
      </c>
      <c r="E69" s="19">
        <f t="shared" si="3"/>
        <v>362.0592</v>
      </c>
      <c r="F69" s="17">
        <v>29.58</v>
      </c>
      <c r="G69" s="20">
        <v>12.24</v>
      </c>
      <c r="H69" s="20">
        <v>10.404</v>
      </c>
      <c r="I69" s="37">
        <v>0</v>
      </c>
      <c r="J69" s="38">
        <v>0</v>
      </c>
      <c r="K69" s="34">
        <f t="shared" si="4"/>
        <v>29.58</v>
      </c>
      <c r="L69" s="35">
        <v>0.5</v>
      </c>
      <c r="M69" s="34">
        <f t="shared" si="5"/>
        <v>153.87516</v>
      </c>
      <c r="N69" s="39"/>
      <c r="O69" s="36"/>
      <c r="P69" s="40"/>
      <c r="Q69" s="44"/>
      <c r="R69" s="45"/>
    </row>
    <row r="70" s="1" customFormat="1" ht="25" customHeight="1" outlineLevel="1" spans="1:18">
      <c r="A70" s="16">
        <v>66</v>
      </c>
      <c r="B70" s="17" t="s">
        <v>123</v>
      </c>
      <c r="C70" s="21" t="s">
        <v>133</v>
      </c>
      <c r="D70" s="17" t="s">
        <v>120</v>
      </c>
      <c r="E70" s="19">
        <f t="shared" si="3"/>
        <v>7092.6856</v>
      </c>
      <c r="F70" s="17">
        <v>474.11</v>
      </c>
      <c r="G70" s="20">
        <v>14.96</v>
      </c>
      <c r="H70" s="20">
        <v>12.716</v>
      </c>
      <c r="I70" s="37">
        <v>0</v>
      </c>
      <c r="J70" s="38">
        <v>0</v>
      </c>
      <c r="K70" s="34">
        <f t="shared" si="4"/>
        <v>474.11</v>
      </c>
      <c r="L70" s="35">
        <v>0.5</v>
      </c>
      <c r="M70" s="34">
        <f t="shared" si="5"/>
        <v>3014.39138</v>
      </c>
      <c r="N70" s="39"/>
      <c r="O70" s="36"/>
      <c r="P70" s="35"/>
      <c r="Q70" s="44"/>
      <c r="R70" s="45"/>
    </row>
    <row r="71" s="1" customFormat="1" ht="25" customHeight="1" outlineLevel="1" spans="1:18">
      <c r="A71" s="16">
        <v>67</v>
      </c>
      <c r="B71" s="17" t="s">
        <v>123</v>
      </c>
      <c r="C71" s="21" t="s">
        <v>134</v>
      </c>
      <c r="D71" s="17" t="s">
        <v>120</v>
      </c>
      <c r="E71" s="19">
        <f t="shared" si="3"/>
        <v>1986.9872</v>
      </c>
      <c r="F71" s="17">
        <v>132.82</v>
      </c>
      <c r="G71" s="20">
        <v>14.96</v>
      </c>
      <c r="H71" s="20">
        <v>12.716</v>
      </c>
      <c r="I71" s="37"/>
      <c r="J71" s="38"/>
      <c r="K71" s="34">
        <f t="shared" si="4"/>
        <v>132.82</v>
      </c>
      <c r="L71" s="35">
        <v>0.5</v>
      </c>
      <c r="M71" s="34">
        <f t="shared" si="5"/>
        <v>844.46956</v>
      </c>
      <c r="N71" s="39"/>
      <c r="O71" s="36"/>
      <c r="P71" s="35"/>
      <c r="Q71" s="44"/>
      <c r="R71" s="45"/>
    </row>
    <row r="72" s="1" customFormat="1" ht="25" customHeight="1" outlineLevel="1" spans="1:18">
      <c r="A72" s="16">
        <v>68</v>
      </c>
      <c r="B72" s="17" t="s">
        <v>123</v>
      </c>
      <c r="C72" s="21" t="s">
        <v>135</v>
      </c>
      <c r="D72" s="17" t="s">
        <v>120</v>
      </c>
      <c r="E72" s="19">
        <f t="shared" si="3"/>
        <v>385.968</v>
      </c>
      <c r="F72" s="17">
        <v>25.8</v>
      </c>
      <c r="G72" s="20">
        <v>14.96</v>
      </c>
      <c r="H72" s="20">
        <v>12.716</v>
      </c>
      <c r="I72" s="37"/>
      <c r="J72" s="38"/>
      <c r="K72" s="34">
        <f t="shared" si="4"/>
        <v>25.8</v>
      </c>
      <c r="L72" s="35">
        <v>0.5</v>
      </c>
      <c r="M72" s="34">
        <f t="shared" si="5"/>
        <v>164.0364</v>
      </c>
      <c r="N72" s="39"/>
      <c r="O72" s="36"/>
      <c r="P72" s="35"/>
      <c r="Q72" s="44"/>
      <c r="R72" s="45"/>
    </row>
    <row r="73" s="1" customFormat="1" ht="25" customHeight="1" outlineLevel="1" spans="1:18">
      <c r="A73" s="16">
        <v>69</v>
      </c>
      <c r="B73" s="17" t="s">
        <v>136</v>
      </c>
      <c r="C73" s="21" t="s">
        <v>137</v>
      </c>
      <c r="D73" s="17" t="s">
        <v>55</v>
      </c>
      <c r="E73" s="19">
        <f t="shared" si="3"/>
        <v>306</v>
      </c>
      <c r="F73" s="17">
        <v>18</v>
      </c>
      <c r="G73" s="20">
        <v>17</v>
      </c>
      <c r="H73" s="20">
        <v>14.45</v>
      </c>
      <c r="I73" s="37"/>
      <c r="J73" s="38"/>
      <c r="K73" s="34">
        <f t="shared" si="4"/>
        <v>18</v>
      </c>
      <c r="L73" s="35">
        <v>0.5</v>
      </c>
      <c r="M73" s="34">
        <f t="shared" si="5"/>
        <v>130.05</v>
      </c>
      <c r="N73" s="39"/>
      <c r="O73" s="36"/>
      <c r="P73" s="35"/>
      <c r="Q73" s="44"/>
      <c r="R73" s="45"/>
    </row>
    <row r="74" s="1" customFormat="1" ht="25" customHeight="1" outlineLevel="1" spans="1:18">
      <c r="A74" s="16">
        <v>70</v>
      </c>
      <c r="B74" s="17" t="s">
        <v>136</v>
      </c>
      <c r="C74" s="21" t="s">
        <v>138</v>
      </c>
      <c r="D74" s="17" t="s">
        <v>55</v>
      </c>
      <c r="E74" s="19">
        <f t="shared" si="3"/>
        <v>306</v>
      </c>
      <c r="F74" s="17">
        <v>15</v>
      </c>
      <c r="G74" s="20">
        <v>20.4</v>
      </c>
      <c r="H74" s="20">
        <v>17.34</v>
      </c>
      <c r="I74" s="37"/>
      <c r="J74" s="38"/>
      <c r="K74" s="34">
        <f t="shared" si="4"/>
        <v>15</v>
      </c>
      <c r="L74" s="35">
        <v>0.5</v>
      </c>
      <c r="M74" s="34">
        <f t="shared" si="5"/>
        <v>130.05</v>
      </c>
      <c r="N74" s="39"/>
      <c r="O74" s="36"/>
      <c r="P74" s="35"/>
      <c r="Q74" s="44"/>
      <c r="R74" s="45"/>
    </row>
    <row r="75" s="1" customFormat="1" ht="25" customHeight="1" outlineLevel="1" spans="1:18">
      <c r="A75" s="16">
        <v>71</v>
      </c>
      <c r="B75" s="17" t="s">
        <v>139</v>
      </c>
      <c r="C75" s="21" t="s">
        <v>140</v>
      </c>
      <c r="D75" s="17" t="s">
        <v>55</v>
      </c>
      <c r="E75" s="19">
        <f t="shared" si="3"/>
        <v>489.6</v>
      </c>
      <c r="F75" s="17">
        <v>4</v>
      </c>
      <c r="G75" s="20">
        <v>122.4</v>
      </c>
      <c r="H75" s="20">
        <v>104.04</v>
      </c>
      <c r="I75" s="37"/>
      <c r="J75" s="38"/>
      <c r="K75" s="34">
        <f t="shared" si="4"/>
        <v>4</v>
      </c>
      <c r="L75" s="35">
        <v>0.5</v>
      </c>
      <c r="M75" s="34">
        <f t="shared" si="5"/>
        <v>208.08</v>
      </c>
      <c r="N75" s="39"/>
      <c r="O75" s="36"/>
      <c r="P75" s="35"/>
      <c r="Q75" s="44"/>
      <c r="R75" s="45"/>
    </row>
    <row r="76" s="1" customFormat="1" ht="25" customHeight="1" outlineLevel="1" spans="1:18">
      <c r="A76" s="16">
        <v>72</v>
      </c>
      <c r="B76" s="17" t="s">
        <v>141</v>
      </c>
      <c r="C76" s="21" t="s">
        <v>142</v>
      </c>
      <c r="D76" s="17" t="s">
        <v>55</v>
      </c>
      <c r="E76" s="19">
        <f t="shared" si="3"/>
        <v>7854</v>
      </c>
      <c r="F76" s="17">
        <v>33</v>
      </c>
      <c r="G76" s="20">
        <v>238</v>
      </c>
      <c r="H76" s="20">
        <v>202.3</v>
      </c>
      <c r="I76" s="37"/>
      <c r="J76" s="38"/>
      <c r="K76" s="34">
        <f t="shared" si="4"/>
        <v>33</v>
      </c>
      <c r="L76" s="35">
        <v>0.5</v>
      </c>
      <c r="M76" s="34">
        <f t="shared" si="5"/>
        <v>3337.95</v>
      </c>
      <c r="N76" s="39"/>
      <c r="O76" s="36"/>
      <c r="P76" s="35"/>
      <c r="Q76" s="44"/>
      <c r="R76" s="45"/>
    </row>
    <row r="77" s="1" customFormat="1" ht="25" customHeight="1" outlineLevel="1" spans="1:18">
      <c r="A77" s="16">
        <v>73</v>
      </c>
      <c r="B77" s="17" t="s">
        <v>143</v>
      </c>
      <c r="C77" s="46" t="s">
        <v>144</v>
      </c>
      <c r="D77" s="17" t="s">
        <v>120</v>
      </c>
      <c r="E77" s="19">
        <f t="shared" si="3"/>
        <v>4501.6</v>
      </c>
      <c r="F77" s="17">
        <v>112.54</v>
      </c>
      <c r="G77" s="20">
        <v>40</v>
      </c>
      <c r="H77" s="20">
        <v>34</v>
      </c>
      <c r="I77" s="37"/>
      <c r="J77" s="38"/>
      <c r="K77" s="34">
        <f t="shared" si="4"/>
        <v>112.54</v>
      </c>
      <c r="L77" s="35">
        <v>0.5</v>
      </c>
      <c r="M77" s="34">
        <f t="shared" si="5"/>
        <v>1913.18</v>
      </c>
      <c r="N77" s="39"/>
      <c r="O77" s="36"/>
      <c r="P77" s="35"/>
      <c r="Q77" s="44"/>
      <c r="R77" s="45"/>
    </row>
    <row r="78" s="1" customFormat="1" ht="25" customHeight="1" outlineLevel="1" spans="1:18">
      <c r="A78" s="16">
        <v>74</v>
      </c>
      <c r="B78" s="17" t="s">
        <v>143</v>
      </c>
      <c r="C78" s="22" t="s">
        <v>145</v>
      </c>
      <c r="D78" s="17" t="s">
        <v>120</v>
      </c>
      <c r="E78" s="19">
        <f t="shared" si="3"/>
        <v>7630.2</v>
      </c>
      <c r="F78" s="17">
        <v>254.34</v>
      </c>
      <c r="G78" s="20">
        <v>30</v>
      </c>
      <c r="H78" s="20">
        <v>25.5</v>
      </c>
      <c r="I78" s="37"/>
      <c r="J78" s="38"/>
      <c r="K78" s="34">
        <f t="shared" si="4"/>
        <v>254.34</v>
      </c>
      <c r="L78" s="35">
        <v>0.5</v>
      </c>
      <c r="M78" s="34">
        <f t="shared" si="5"/>
        <v>3242.835</v>
      </c>
      <c r="N78" s="39"/>
      <c r="O78" s="36"/>
      <c r="P78" s="35"/>
      <c r="Q78" s="44"/>
      <c r="R78" s="45"/>
    </row>
    <row r="79" s="1" customFormat="1" ht="25" customHeight="1" outlineLevel="1" spans="1:18">
      <c r="A79" s="16">
        <v>75</v>
      </c>
      <c r="B79" s="17" t="s">
        <v>146</v>
      </c>
      <c r="C79" s="21" t="s">
        <v>147</v>
      </c>
      <c r="D79" s="17" t="s">
        <v>55</v>
      </c>
      <c r="E79" s="19">
        <f t="shared" si="3"/>
        <v>234</v>
      </c>
      <c r="F79" s="17">
        <v>13</v>
      </c>
      <c r="G79" s="20">
        <v>18</v>
      </c>
      <c r="H79" s="20">
        <v>15.3</v>
      </c>
      <c r="I79" s="37"/>
      <c r="J79" s="38"/>
      <c r="K79" s="34">
        <f t="shared" si="4"/>
        <v>13</v>
      </c>
      <c r="L79" s="35">
        <v>0.5</v>
      </c>
      <c r="M79" s="34">
        <f t="shared" si="5"/>
        <v>99.45</v>
      </c>
      <c r="N79" s="39"/>
      <c r="O79" s="36"/>
      <c r="P79" s="35"/>
      <c r="Q79" s="44"/>
      <c r="R79" s="45"/>
    </row>
    <row r="80" s="1" customFormat="1" ht="25" customHeight="1" outlineLevel="1" spans="1:18">
      <c r="A80" s="16">
        <v>76</v>
      </c>
      <c r="B80" s="17" t="s">
        <v>148</v>
      </c>
      <c r="C80" s="47"/>
      <c r="D80" s="17" t="s">
        <v>149</v>
      </c>
      <c r="E80" s="19">
        <f t="shared" si="3"/>
        <v>1500</v>
      </c>
      <c r="F80" s="17">
        <v>1</v>
      </c>
      <c r="G80" s="20">
        <v>1500</v>
      </c>
      <c r="H80" s="20">
        <v>0</v>
      </c>
      <c r="I80" s="37"/>
      <c r="J80" s="38"/>
      <c r="K80" s="34">
        <f t="shared" si="4"/>
        <v>1</v>
      </c>
      <c r="L80" s="35">
        <v>0.5</v>
      </c>
      <c r="M80" s="34">
        <f t="shared" si="5"/>
        <v>0</v>
      </c>
      <c r="N80" s="39"/>
      <c r="O80" s="36"/>
      <c r="P80" s="35"/>
      <c r="Q80" s="44"/>
      <c r="R80" s="45"/>
    </row>
    <row r="81" s="1" customFormat="1" ht="25" customHeight="1" outlineLevel="1" spans="1:18">
      <c r="A81" s="16">
        <v>77</v>
      </c>
      <c r="B81" s="17" t="s">
        <v>150</v>
      </c>
      <c r="C81" s="47"/>
      <c r="D81" s="17" t="s">
        <v>149</v>
      </c>
      <c r="E81" s="19">
        <f t="shared" si="3"/>
        <v>1500</v>
      </c>
      <c r="F81" s="17">
        <v>1</v>
      </c>
      <c r="G81" s="20">
        <v>1500</v>
      </c>
      <c r="H81" s="20">
        <v>0</v>
      </c>
      <c r="I81" s="37"/>
      <c r="J81" s="38"/>
      <c r="K81" s="34">
        <f t="shared" si="4"/>
        <v>1</v>
      </c>
      <c r="L81" s="35">
        <v>0.5</v>
      </c>
      <c r="M81" s="34">
        <f t="shared" si="5"/>
        <v>0</v>
      </c>
      <c r="N81" s="39"/>
      <c r="O81" s="36"/>
      <c r="P81" s="35"/>
      <c r="Q81" s="44"/>
      <c r="R81" s="45"/>
    </row>
    <row r="82" s="1" customFormat="1" ht="25" customHeight="1" outlineLevel="1" spans="1:18">
      <c r="A82" s="16">
        <v>78</v>
      </c>
      <c r="B82" s="17" t="s">
        <v>151</v>
      </c>
      <c r="C82" s="47"/>
      <c r="D82" s="17" t="s">
        <v>149</v>
      </c>
      <c r="E82" s="19">
        <f t="shared" si="3"/>
        <v>1500</v>
      </c>
      <c r="F82" s="17">
        <v>1</v>
      </c>
      <c r="G82" s="20">
        <v>1500</v>
      </c>
      <c r="H82" s="20">
        <v>0</v>
      </c>
      <c r="I82" s="37"/>
      <c r="J82" s="38"/>
      <c r="K82" s="34">
        <f t="shared" si="4"/>
        <v>1</v>
      </c>
      <c r="L82" s="35">
        <v>0.5</v>
      </c>
      <c r="M82" s="34">
        <f t="shared" si="5"/>
        <v>0</v>
      </c>
      <c r="N82" s="39"/>
      <c r="O82" s="36"/>
      <c r="P82" s="35"/>
      <c r="Q82" s="44"/>
      <c r="R82" s="45"/>
    </row>
    <row r="83" s="1" customFormat="1" ht="25" customHeight="1" outlineLevel="1" spans="1:18">
      <c r="A83" s="16">
        <v>79</v>
      </c>
      <c r="B83" s="17" t="s">
        <v>152</v>
      </c>
      <c r="C83" s="47"/>
      <c r="D83" s="17" t="s">
        <v>149</v>
      </c>
      <c r="E83" s="19">
        <f t="shared" si="3"/>
        <v>1500</v>
      </c>
      <c r="F83" s="17">
        <v>1</v>
      </c>
      <c r="G83" s="20">
        <v>1500</v>
      </c>
      <c r="H83" s="20">
        <v>0</v>
      </c>
      <c r="I83" s="37"/>
      <c r="J83" s="38"/>
      <c r="K83" s="34">
        <f t="shared" si="4"/>
        <v>1</v>
      </c>
      <c r="L83" s="35">
        <v>0.5</v>
      </c>
      <c r="M83" s="34">
        <f t="shared" si="5"/>
        <v>0</v>
      </c>
      <c r="N83" s="39"/>
      <c r="O83" s="36"/>
      <c r="P83" s="35"/>
      <c r="Q83" s="44"/>
      <c r="R83" s="45"/>
    </row>
    <row r="84" s="1" customFormat="1" ht="25" customHeight="1" outlineLevel="1" spans="1:18">
      <c r="A84" s="16">
        <v>80</v>
      </c>
      <c r="B84" s="17" t="s">
        <v>153</v>
      </c>
      <c r="C84" s="47"/>
      <c r="D84" s="17" t="s">
        <v>149</v>
      </c>
      <c r="E84" s="19">
        <f t="shared" si="3"/>
        <v>1500</v>
      </c>
      <c r="F84" s="17">
        <v>1</v>
      </c>
      <c r="G84" s="20">
        <v>1500</v>
      </c>
      <c r="H84" s="20">
        <v>0</v>
      </c>
      <c r="I84" s="37"/>
      <c r="J84" s="38"/>
      <c r="K84" s="34">
        <f t="shared" si="4"/>
        <v>1</v>
      </c>
      <c r="L84" s="35">
        <v>0.5</v>
      </c>
      <c r="M84" s="34">
        <f t="shared" si="5"/>
        <v>0</v>
      </c>
      <c r="N84" s="39"/>
      <c r="O84" s="36"/>
      <c r="P84" s="35"/>
      <c r="Q84" s="44"/>
      <c r="R84" s="45"/>
    </row>
    <row r="85" s="1" customFormat="1" ht="25" customHeight="1" spans="1:18">
      <c r="A85" s="16">
        <v>81</v>
      </c>
      <c r="B85" s="48" t="s">
        <v>154</v>
      </c>
      <c r="C85" s="48"/>
      <c r="D85" s="48"/>
      <c r="E85" s="49">
        <f>SUM(E5:E84)</f>
        <v>420000.688</v>
      </c>
      <c r="F85" s="48"/>
      <c r="G85" s="50"/>
      <c r="H85" s="50"/>
      <c r="I85" s="33">
        <f>I86</f>
        <v>0</v>
      </c>
      <c r="J85" s="34">
        <v>45627.73</v>
      </c>
      <c r="K85" s="34"/>
      <c r="L85" s="55"/>
      <c r="M85" s="49">
        <f>SUM(M5:M84)</f>
        <v>175312.7924</v>
      </c>
      <c r="N85" s="39">
        <f>M85-J85</f>
        <v>129685.0624</v>
      </c>
      <c r="O85" s="36">
        <f>N85/E85</f>
        <v>0.308773452294916</v>
      </c>
      <c r="P85" s="34">
        <f>J85</f>
        <v>45627.73</v>
      </c>
      <c r="Q85" s="34">
        <v>0</v>
      </c>
      <c r="R85" s="65"/>
    </row>
    <row r="86" ht="25" customHeight="1" spans="1:18">
      <c r="A86" s="51"/>
      <c r="B86" s="51" t="s">
        <v>155</v>
      </c>
      <c r="C86" s="51"/>
      <c r="D86" s="51"/>
      <c r="E86" s="51"/>
      <c r="F86" s="51"/>
      <c r="G86" s="51"/>
      <c r="H86" s="51"/>
      <c r="I86" s="37"/>
      <c r="J86" s="38"/>
      <c r="K86" s="38"/>
      <c r="L86" s="38"/>
      <c r="M86" s="38"/>
      <c r="N86" s="38">
        <f>TRUNC(N85,0)</f>
        <v>129685</v>
      </c>
      <c r="O86" s="36"/>
      <c r="P86" s="38"/>
      <c r="Q86" s="38"/>
      <c r="R86" s="66" t="s">
        <v>156</v>
      </c>
    </row>
    <row r="87" ht="25" hidden="1" customHeight="1" spans="1:18">
      <c r="A87" s="52" t="s">
        <v>157</v>
      </c>
      <c r="B87" s="52"/>
      <c r="C87" s="52"/>
      <c r="D87" s="52"/>
      <c r="E87" s="52"/>
      <c r="F87" s="52"/>
      <c r="G87" s="52"/>
      <c r="H87" s="52"/>
      <c r="I87" s="56"/>
      <c r="J87" s="52"/>
      <c r="K87" s="52"/>
      <c r="L87" s="52"/>
      <c r="M87" s="52"/>
      <c r="N87" s="57"/>
      <c r="O87" s="56"/>
      <c r="P87" s="52"/>
      <c r="Q87" s="52"/>
      <c r="R87" s="52"/>
    </row>
    <row r="88" ht="25" hidden="1" customHeight="1" spans="1:18">
      <c r="A88" s="52" t="s">
        <v>158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</row>
    <row r="89" ht="26.25" customHeight="1" spans="1:18">
      <c r="A89" s="53"/>
      <c r="B89" s="54"/>
      <c r="C89" s="54"/>
      <c r="D89" s="54"/>
      <c r="E89" s="54"/>
      <c r="F89" s="54"/>
      <c r="G89" s="54"/>
      <c r="H89" s="54"/>
      <c r="I89" s="58"/>
      <c r="J89" s="59" t="s">
        <v>159</v>
      </c>
      <c r="K89" s="59"/>
      <c r="L89" s="59"/>
      <c r="M89" s="60"/>
      <c r="N89" s="61"/>
      <c r="O89" s="62" t="s">
        <v>160</v>
      </c>
      <c r="P89" s="63"/>
      <c r="Q89" s="54"/>
      <c r="R89" s="54"/>
    </row>
    <row r="90" ht="28.5" customHeight="1" spans="1:18">
      <c r="A90" s="53"/>
      <c r="B90" s="54"/>
      <c r="C90" s="54"/>
      <c r="D90" s="54"/>
      <c r="E90" s="54"/>
      <c r="F90" s="54"/>
      <c r="G90" s="54"/>
      <c r="H90" s="54"/>
      <c r="I90" s="58"/>
      <c r="M90" s="54"/>
      <c r="N90" s="64"/>
      <c r="O90" s="58"/>
      <c r="P90" s="54"/>
      <c r="Q90" s="54"/>
      <c r="R90" s="54"/>
    </row>
  </sheetData>
  <sheetProtection formatCells="0" insertHyperlinks="0" autoFilter="0"/>
  <mergeCells count="22">
    <mergeCell ref="A1:R1"/>
    <mergeCell ref="I2:J2"/>
    <mergeCell ref="K2:M2"/>
    <mergeCell ref="N2:O2"/>
    <mergeCell ref="B4:D4"/>
    <mergeCell ref="B86:G86"/>
    <mergeCell ref="A87:R87"/>
    <mergeCell ref="A88:R88"/>
    <mergeCell ref="J89:L89"/>
    <mergeCell ref="M89:N89"/>
    <mergeCell ref="O89:P89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</mergeCells>
  <pageMargins left="0.511805555555556" right="0.236111111111111" top="0.66875" bottom="0.511805555555556" header="0.5" footer="0.5"/>
  <pageSetup paperSize="9" scale="6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WPS_1646296194</cp:lastModifiedBy>
  <dcterms:created xsi:type="dcterms:W3CDTF">2020-10-01T09:11:00Z</dcterms:created>
  <cp:lastPrinted>2021-06-25T16:38:00Z</cp:lastPrinted>
  <dcterms:modified xsi:type="dcterms:W3CDTF">2022-07-12T07:47:05Z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