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目录" sheetId="3" r:id="rId1"/>
    <sheet name="结算汇总表" sheetId="2" r:id="rId2"/>
    <sheet name="结算明细表" sheetId="1" r:id="rId3"/>
  </sheets>
  <calcPr calcId="144525"/>
</workbook>
</file>

<file path=xl/sharedStrings.xml><?xml version="1.0" encoding="utf-8"?>
<sst xmlns="http://schemas.openxmlformats.org/spreadsheetml/2006/main" count="122" uniqueCount="93">
  <si>
    <t>栾川山水文苑s2地块商业1#楼沥青道路原混凝土路沿石更换石材路沿石施工合同结算资料存档目录</t>
  </si>
  <si>
    <t>序号</t>
  </si>
  <si>
    <t>名称</t>
  </si>
  <si>
    <t>份/页</t>
  </si>
  <si>
    <t>页码</t>
  </si>
  <si>
    <t>原件/复印件</t>
  </si>
  <si>
    <t>备注</t>
  </si>
  <si>
    <t>栾川山水文苑s2地块商业1#楼沥青道路原混凝土路沿石更换石材路沿石施工合同结算审批表</t>
  </si>
  <si>
    <t>1份1页</t>
  </si>
  <si>
    <t>第1页</t>
  </si>
  <si>
    <t>原件</t>
  </si>
  <si>
    <t>资料存档目录</t>
  </si>
  <si>
    <t>第2页</t>
  </si>
  <si>
    <t>签字版</t>
  </si>
  <si>
    <t>结算协议书</t>
  </si>
  <si>
    <t>第3页</t>
  </si>
  <si>
    <t>结算汇总表</t>
  </si>
  <si>
    <t>第4页</t>
  </si>
  <si>
    <t>结算明细表</t>
  </si>
  <si>
    <t>第5页</t>
  </si>
  <si>
    <t>结算通知书</t>
  </si>
  <si>
    <t>第6页</t>
  </si>
  <si>
    <t>结算申请报告</t>
  </si>
  <si>
    <t>第7页</t>
  </si>
  <si>
    <t>工程结算资料核对确认单</t>
  </si>
  <si>
    <t>第8页</t>
  </si>
  <si>
    <t>工程竣工验收单</t>
  </si>
  <si>
    <t>1份6页</t>
  </si>
  <si>
    <t>第9-10页</t>
  </si>
  <si>
    <t>授权委托书</t>
  </si>
  <si>
    <t>第11页</t>
  </si>
  <si>
    <t>往来账目明细</t>
  </si>
  <si>
    <t>第12页</t>
  </si>
  <si>
    <t>工程结算工作交接单</t>
  </si>
  <si>
    <t>1份2页</t>
  </si>
  <si>
    <t>第13-14页</t>
  </si>
  <si>
    <t>栾川山水文苑s2地块商业1#楼沥青道路原混凝土路沿石更换石材路沿石施工合同</t>
  </si>
  <si>
    <t>1份11页</t>
  </si>
  <si>
    <t>第15-25页</t>
  </si>
  <si>
    <t>复印件</t>
  </si>
  <si>
    <t>造价师：</t>
  </si>
  <si>
    <t>日期：</t>
  </si>
  <si>
    <t>栾川山水文苑s2地块商业1#楼沥青道路原混凝土路沿石更换石材路沿石施工合同结算汇总表</t>
  </si>
  <si>
    <t>合同编号：LCS2-JP-022                     合同金额  33750 元</t>
  </si>
  <si>
    <t>合同名称：栾川山水文苑s2地块商业1#楼沥青道路原混凝土路沿石更换石材路沿石施工合同结算</t>
  </si>
  <si>
    <t>甲    方：栾川县浩德颐康文旅有限公司</t>
  </si>
  <si>
    <t>乙    方：河南腾翔建筑工程有限公司</t>
  </si>
  <si>
    <t>项目名称</t>
  </si>
  <si>
    <t>土建（元）</t>
  </si>
  <si>
    <t>安装（元）</t>
  </si>
  <si>
    <t>合计（元）</t>
  </si>
  <si>
    <t>一</t>
  </si>
  <si>
    <t>结算总造价</t>
  </si>
  <si>
    <t>合同价</t>
  </si>
  <si>
    <t>扣款</t>
  </si>
  <si>
    <t>优惠</t>
  </si>
  <si>
    <t>二</t>
  </si>
  <si>
    <t>其他费用合计</t>
  </si>
  <si>
    <t>三</t>
  </si>
  <si>
    <t>【一】+【二】
工程结算金额</t>
  </si>
  <si>
    <t>（小写）</t>
  </si>
  <si>
    <t>（大写）</t>
  </si>
  <si>
    <t>四</t>
  </si>
  <si>
    <t>应扣甲供材合计</t>
  </si>
  <si>
    <t>甲供材料一</t>
  </si>
  <si>
    <t>甲供材料二</t>
  </si>
  <si>
    <t>五</t>
  </si>
  <si>
    <t>应扣水电费合计</t>
  </si>
  <si>
    <t>水费</t>
  </si>
  <si>
    <t>电费</t>
  </si>
  <si>
    <t>六</t>
  </si>
  <si>
    <t>工程最终付款金额</t>
  </si>
  <si>
    <t>七</t>
  </si>
  <si>
    <t>工程最终发票金额</t>
  </si>
  <si>
    <t xml:space="preserve">甲方代表：                                </t>
  </si>
  <si>
    <t xml:space="preserve">   乙方代表：</t>
  </si>
  <si>
    <t xml:space="preserve">日期：                                      </t>
  </si>
  <si>
    <t xml:space="preserve">  日期：</t>
  </si>
  <si>
    <t>栾川山水文苑s2地块商业1#楼沥青道路原混凝土路沿石更换石材路沿石施工合同结算明细表</t>
  </si>
  <si>
    <t>单位</t>
  </si>
  <si>
    <t>工程量</t>
  </si>
  <si>
    <t>综合单价（元）</t>
  </si>
  <si>
    <t>拆除更换路沿石</t>
  </si>
  <si>
    <t>m</t>
  </si>
  <si>
    <t>详见验收单</t>
  </si>
  <si>
    <t>扣款石材破损、缺角、掉楞、裂缝</t>
  </si>
  <si>
    <t>处</t>
  </si>
  <si>
    <t>按路沿石长度600mm，折算单价计算</t>
  </si>
  <si>
    <t>项</t>
  </si>
  <si>
    <t>合计</t>
  </si>
  <si>
    <t>最终结算金额</t>
  </si>
  <si>
    <t>甲方</t>
  </si>
  <si>
    <t>乙方</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</si>
</sst>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quot;元&quot;"/>
    <numFmt numFmtId="178" formatCode="[DBNum2][$RMB]General;[Red][DBNum2][$RMB]General"/>
    <numFmt numFmtId="179" formatCode="0_ "/>
  </numFmts>
  <fonts count="39">
    <font>
      <sz val="11"/>
      <color theme="1"/>
      <name val="宋体"/>
      <charset val="134"/>
      <scheme val="minor"/>
    </font>
    <font>
      <sz val="18"/>
      <color theme="1"/>
      <name val="宋体"/>
      <charset val="134"/>
      <scheme val="minor"/>
    </font>
    <font>
      <sz val="12"/>
      <color theme="1"/>
      <name val="宋体"/>
      <charset val="134"/>
    </font>
    <font>
      <sz val="12"/>
      <color rgb="FF000000"/>
      <name val="宋体"/>
      <charset val="134"/>
    </font>
    <font>
      <sz val="11"/>
      <color rgb="FF000000"/>
      <name val="宋体"/>
      <charset val="134"/>
    </font>
    <font>
      <sz val="12"/>
      <name val="宋体"/>
      <charset val="134"/>
    </font>
    <font>
      <b/>
      <sz val="14"/>
      <name val="楷体_GB2312"/>
      <charset val="134"/>
    </font>
    <font>
      <sz val="12"/>
      <name val="楷体_GB2312"/>
      <charset val="134"/>
    </font>
    <font>
      <sz val="10"/>
      <name val="Times New Roman"/>
      <charset val="134"/>
    </font>
    <font>
      <b/>
      <sz val="12"/>
      <name val="楷体_GB2312"/>
      <charset val="134"/>
    </font>
    <font>
      <b/>
      <sz val="10.5"/>
      <name val="楷体_GB2312"/>
      <charset val="134"/>
    </font>
    <font>
      <sz val="10"/>
      <name val="宋体"/>
      <charset val="134"/>
    </font>
    <font>
      <sz val="12"/>
      <color rgb="FFFF0000"/>
      <name val="宋体"/>
      <charset val="134"/>
    </font>
    <font>
      <sz val="11"/>
      <name val="宋体"/>
      <charset val="134"/>
    </font>
    <font>
      <sz val="14"/>
      <name val="宋体"/>
      <charset val="134"/>
      <scheme val="minor"/>
    </font>
    <font>
      <b/>
      <sz val="11"/>
      <name val="宋体"/>
      <charset val="134"/>
    </font>
    <font>
      <b/>
      <sz val="12"/>
      <name val="宋体"/>
      <charset val="134"/>
    </font>
    <font>
      <sz val="11"/>
      <name val="宋体"/>
      <charset val="134"/>
      <scheme val="minor"/>
    </font>
    <font>
      <sz val="11"/>
      <color rgb="FFFF0000"/>
      <name val="宋体"/>
      <charset val="134"/>
    </font>
    <font>
      <sz val="10"/>
      <color rgb="FFFF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2" borderId="0" applyNumberFormat="0" applyBorder="0" applyAlignment="0" applyProtection="0">
      <alignment vertical="center"/>
    </xf>
    <xf numFmtId="0" fontId="21" fillId="3"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4" borderId="0" applyNumberFormat="0" applyBorder="0" applyAlignment="0" applyProtection="0">
      <alignment vertical="center"/>
    </xf>
    <xf numFmtId="0" fontId="22" fillId="5" borderId="0" applyNumberFormat="0" applyBorder="0" applyAlignment="0" applyProtection="0">
      <alignment vertical="center"/>
    </xf>
    <xf numFmtId="43" fontId="0" fillId="0" borderId="0" applyFont="0" applyFill="0" applyBorder="0" applyAlignment="0" applyProtection="0">
      <alignment vertical="center"/>
    </xf>
    <xf numFmtId="0" fontId="23" fillId="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7" borderId="18" applyNumberFormat="0" applyFont="0" applyAlignment="0" applyProtection="0">
      <alignment vertical="center"/>
    </xf>
    <xf numFmtId="0" fontId="23" fillId="8"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9" applyNumberFormat="0" applyFill="0" applyAlignment="0" applyProtection="0">
      <alignment vertical="center"/>
    </xf>
    <xf numFmtId="0" fontId="31" fillId="0" borderId="19" applyNumberFormat="0" applyFill="0" applyAlignment="0" applyProtection="0">
      <alignment vertical="center"/>
    </xf>
    <xf numFmtId="0" fontId="23" fillId="9" borderId="0" applyNumberFormat="0" applyBorder="0" applyAlignment="0" applyProtection="0">
      <alignment vertical="center"/>
    </xf>
    <xf numFmtId="0" fontId="26" fillId="0" borderId="20" applyNumberFormat="0" applyFill="0" applyAlignment="0" applyProtection="0">
      <alignment vertical="center"/>
    </xf>
    <xf numFmtId="0" fontId="23" fillId="10" borderId="0" applyNumberFormat="0" applyBorder="0" applyAlignment="0" applyProtection="0">
      <alignment vertical="center"/>
    </xf>
    <xf numFmtId="0" fontId="32" fillId="11" borderId="21" applyNumberFormat="0" applyAlignment="0" applyProtection="0">
      <alignment vertical="center"/>
    </xf>
    <xf numFmtId="0" fontId="33" fillId="11" borderId="17" applyNumberFormat="0" applyAlignment="0" applyProtection="0">
      <alignment vertical="center"/>
    </xf>
    <xf numFmtId="0" fontId="34" fillId="12" borderId="22" applyNumberFormat="0" applyAlignment="0" applyProtection="0">
      <alignment vertical="center"/>
    </xf>
    <xf numFmtId="0" fontId="20" fillId="13" borderId="0" applyNumberFormat="0" applyBorder="0" applyAlignment="0" applyProtection="0">
      <alignment vertical="center"/>
    </xf>
    <xf numFmtId="0" fontId="23" fillId="14" borderId="0" applyNumberFormat="0" applyBorder="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20" fillId="17" borderId="0" applyNumberFormat="0" applyBorder="0" applyAlignment="0" applyProtection="0">
      <alignment vertical="center"/>
    </xf>
    <xf numFmtId="0" fontId="23"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cellStyleXfs>
  <cellXfs count="59">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left" vertical="center" wrapText="1"/>
    </xf>
    <xf numFmtId="0" fontId="0" fillId="0" borderId="1" xfId="0" applyBorder="1">
      <alignment vertical="center"/>
    </xf>
    <xf numFmtId="0" fontId="0" fillId="0" borderId="1" xfId="0" applyBorder="1" applyAlignment="1">
      <alignment horizontal="center" vertical="center"/>
    </xf>
    <xf numFmtId="0" fontId="5" fillId="0" borderId="0" xfId="0" applyFont="1" applyFill="1" applyBorder="1" applyAlignment="1">
      <alignment vertical="center"/>
    </xf>
    <xf numFmtId="0" fontId="6"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176" fontId="7" fillId="0" borderId="1" xfId="0" applyNumberFormat="1" applyFont="1" applyFill="1" applyBorder="1" applyAlignment="1">
      <alignment horizontal="justify"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1" xfId="0" applyFont="1" applyFill="1" applyBorder="1" applyAlignment="1">
      <alignment horizontal="left" vertical="center" wrapText="1"/>
    </xf>
    <xf numFmtId="177" fontId="7" fillId="0" borderId="1" xfId="0" applyNumberFormat="1" applyFont="1" applyFill="1" applyBorder="1" applyAlignment="1">
      <alignment horizontal="justify" vertical="center" wrapText="1"/>
    </xf>
    <xf numFmtId="178" fontId="7" fillId="0" borderId="1" xfId="0" applyNumberFormat="1" applyFont="1" applyFill="1" applyBorder="1" applyAlignment="1">
      <alignment horizontal="justify" vertical="center" wrapText="1"/>
    </xf>
    <xf numFmtId="179" fontId="7" fillId="0" borderId="1" xfId="0" applyNumberFormat="1" applyFont="1" applyFill="1" applyBorder="1" applyAlignment="1">
      <alignment horizontal="justify" vertical="center" wrapText="1"/>
    </xf>
    <xf numFmtId="0" fontId="8" fillId="0" borderId="0" xfId="0" applyFont="1" applyFill="1" applyBorder="1" applyAlignment="1">
      <alignment vertical="center" wrapText="1"/>
    </xf>
    <xf numFmtId="0" fontId="9" fillId="0" borderId="0" xfId="0" applyFont="1" applyFill="1" applyBorder="1" applyAlignment="1">
      <alignment vertical="center"/>
    </xf>
    <xf numFmtId="0" fontId="9" fillId="0" borderId="0" xfId="0" applyFont="1" applyFill="1" applyBorder="1" applyAlignment="1">
      <alignment horizontal="left" vertical="center"/>
    </xf>
    <xf numFmtId="0" fontId="10" fillId="0" borderId="0" xfId="0" applyFont="1" applyFill="1" applyBorder="1" applyAlignment="1">
      <alignment horizontal="justify"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horizontal="left" vertical="center" wrapText="1"/>
    </xf>
    <xf numFmtId="0" fontId="13" fillId="0" borderId="0" xfId="0" applyFont="1" applyFill="1" applyBorder="1" applyAlignment="1">
      <alignment vertical="center" wrapText="1"/>
    </xf>
    <xf numFmtId="0" fontId="14" fillId="0" borderId="5" xfId="31" applyFont="1" applyFill="1" applyBorder="1" applyAlignment="1">
      <alignment horizontal="center" vertical="center" wrapText="1"/>
    </xf>
    <xf numFmtId="0" fontId="15" fillId="0" borderId="0" xfId="0" applyFont="1" applyFill="1" applyBorder="1" applyAlignment="1">
      <alignment vertical="center" wrapText="1"/>
    </xf>
    <xf numFmtId="0" fontId="16" fillId="0" borderId="0" xfId="0" applyFont="1" applyFill="1" applyBorder="1" applyAlignment="1">
      <alignment vertical="center" wrapText="1"/>
    </xf>
    <xf numFmtId="0" fontId="17" fillId="0" borderId="6" xfId="31" applyFont="1" applyFill="1" applyBorder="1" applyAlignment="1">
      <alignment horizontal="center" vertical="center" wrapText="1"/>
    </xf>
    <xf numFmtId="0" fontId="17" fillId="0" borderId="7" xfId="31" applyFont="1" applyFill="1" applyBorder="1" applyAlignment="1">
      <alignment vertical="center" wrapText="1"/>
    </xf>
    <xf numFmtId="0" fontId="17" fillId="0" borderId="8" xfId="31" applyFont="1" applyFill="1" applyBorder="1" applyAlignment="1">
      <alignment horizontal="left" vertical="center" wrapText="1"/>
    </xf>
    <xf numFmtId="0" fontId="17" fillId="0" borderId="9" xfId="31" applyFont="1" applyFill="1" applyBorder="1" applyAlignment="1">
      <alignment horizontal="center" vertical="center" wrapText="1"/>
    </xf>
    <xf numFmtId="0" fontId="17" fillId="0" borderId="10" xfId="31" applyFont="1" applyFill="1" applyBorder="1" applyAlignment="1">
      <alignment vertical="center" wrapText="1"/>
    </xf>
    <xf numFmtId="0" fontId="13" fillId="0" borderId="1" xfId="0" applyFont="1" applyFill="1" applyBorder="1" applyAlignment="1">
      <alignment vertical="center" wrapText="1"/>
    </xf>
    <xf numFmtId="0" fontId="13" fillId="0" borderId="11" xfId="0" applyFont="1" applyFill="1" applyBorder="1" applyAlignment="1">
      <alignment horizontal="left" vertical="center" wrapText="1"/>
    </xf>
    <xf numFmtId="0" fontId="11" fillId="0" borderId="0" xfId="0" applyFont="1" applyFill="1" applyBorder="1" applyAlignment="1">
      <alignment vertical="center" wrapText="1"/>
    </xf>
    <xf numFmtId="0" fontId="13" fillId="0" borderId="10" xfId="0" applyFont="1" applyFill="1" applyBorder="1" applyAlignment="1">
      <alignment vertical="center" wrapText="1"/>
    </xf>
    <xf numFmtId="0" fontId="13" fillId="0" borderId="12" xfId="0" applyFont="1" applyFill="1" applyBorder="1" applyAlignment="1">
      <alignment horizontal="left" vertical="center" wrapText="1"/>
    </xf>
    <xf numFmtId="57" fontId="13" fillId="0" borderId="12" xfId="0" applyNumberFormat="1" applyFont="1" applyFill="1" applyBorder="1" applyAlignment="1">
      <alignment horizontal="left" vertical="center" wrapText="1"/>
    </xf>
    <xf numFmtId="0" fontId="18" fillId="0" borderId="0" xfId="0" applyFont="1" applyFill="1" applyBorder="1" applyAlignment="1">
      <alignment vertical="center" wrapText="1"/>
    </xf>
    <xf numFmtId="0" fontId="12" fillId="0" borderId="0" xfId="0" applyFont="1" applyFill="1" applyBorder="1" applyAlignment="1">
      <alignment vertical="center" wrapText="1"/>
    </xf>
    <xf numFmtId="0" fontId="19" fillId="0" borderId="0" xfId="0" applyFont="1" applyFill="1" applyBorder="1" applyAlignment="1">
      <alignment vertical="center"/>
    </xf>
    <xf numFmtId="0" fontId="17" fillId="0" borderId="10" xfId="31" applyFont="1" applyFill="1" applyBorder="1" applyAlignment="1">
      <alignment vertical="center" wrapText="1"/>
    </xf>
    <xf numFmtId="0" fontId="5" fillId="0" borderId="13"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16" xfId="0" applyFont="1" applyFill="1" applyBorder="1" applyAlignment="1">
      <alignment horizontal="left"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tabSelected="1" workbookViewId="0">
      <selection activeCell="J13" sqref="J13"/>
    </sheetView>
  </sheetViews>
  <sheetFormatPr defaultColWidth="9" defaultRowHeight="14.25"/>
  <cols>
    <col min="1" max="1" width="5.375" style="31" customWidth="1"/>
    <col min="2" max="2" width="40.875" style="32" customWidth="1"/>
    <col min="3" max="3" width="9" style="32" customWidth="1"/>
    <col min="4" max="4" width="12.125" style="32" customWidth="1"/>
    <col min="5" max="5" width="10.25" style="32" customWidth="1"/>
    <col min="6" max="6" width="6" style="33" customWidth="1"/>
    <col min="7" max="7" width="14.375" style="34" customWidth="1"/>
    <col min="8" max="11" width="9" style="32" customWidth="1"/>
    <col min="12" max="16384" width="9" style="11"/>
  </cols>
  <sheetData>
    <row r="1" s="11" customFormat="1" ht="46" customHeight="1" spans="1:11">
      <c r="A1" s="35" t="s">
        <v>0</v>
      </c>
      <c r="B1" s="35"/>
      <c r="C1" s="35"/>
      <c r="D1" s="35"/>
      <c r="E1" s="35"/>
      <c r="F1" s="35"/>
      <c r="G1" s="36"/>
      <c r="H1" s="37"/>
      <c r="I1" s="32"/>
      <c r="J1" s="32"/>
      <c r="K1" s="32"/>
    </row>
    <row r="2" s="11" customFormat="1" ht="33" customHeight="1" spans="1:11">
      <c r="A2" s="38" t="s">
        <v>1</v>
      </c>
      <c r="B2" s="39" t="s">
        <v>2</v>
      </c>
      <c r="C2" s="39" t="s">
        <v>3</v>
      </c>
      <c r="D2" s="39" t="s">
        <v>4</v>
      </c>
      <c r="E2" s="39" t="s">
        <v>5</v>
      </c>
      <c r="F2" s="40" t="s">
        <v>6</v>
      </c>
      <c r="G2" s="34"/>
      <c r="H2" s="32"/>
      <c r="I2" s="32"/>
      <c r="J2" s="32"/>
      <c r="K2" s="32"/>
    </row>
    <row r="3" s="29" customFormat="1" ht="42" customHeight="1" spans="1:11">
      <c r="A3" s="41">
        <v>1</v>
      </c>
      <c r="B3" s="42" t="s">
        <v>7</v>
      </c>
      <c r="C3" s="43" t="s">
        <v>8</v>
      </c>
      <c r="D3" s="43" t="s">
        <v>9</v>
      </c>
      <c r="E3" s="43" t="s">
        <v>10</v>
      </c>
      <c r="F3" s="44"/>
      <c r="G3" s="34"/>
      <c r="H3" s="45"/>
      <c r="I3" s="45"/>
      <c r="J3" s="45"/>
      <c r="K3" s="45"/>
    </row>
    <row r="4" s="29" customFormat="1" ht="24" customHeight="1" spans="1:11">
      <c r="A4" s="41">
        <v>2</v>
      </c>
      <c r="B4" s="42" t="s">
        <v>11</v>
      </c>
      <c r="C4" s="43" t="s">
        <v>8</v>
      </c>
      <c r="D4" s="43" t="s">
        <v>12</v>
      </c>
      <c r="E4" s="46" t="s">
        <v>13</v>
      </c>
      <c r="F4" s="44"/>
      <c r="G4" s="34"/>
      <c r="H4" s="45"/>
      <c r="I4" s="45"/>
      <c r="J4" s="45"/>
      <c r="K4" s="45"/>
    </row>
    <row r="5" s="29" customFormat="1" ht="24" customHeight="1" spans="1:11">
      <c r="A5" s="41">
        <v>3</v>
      </c>
      <c r="B5" s="42" t="s">
        <v>14</v>
      </c>
      <c r="C5" s="43" t="s">
        <v>8</v>
      </c>
      <c r="D5" s="43" t="s">
        <v>15</v>
      </c>
      <c r="E5" s="46" t="s">
        <v>10</v>
      </c>
      <c r="F5" s="44"/>
      <c r="G5" s="34"/>
      <c r="H5" s="45"/>
      <c r="I5" s="45"/>
      <c r="J5" s="45"/>
      <c r="K5" s="45"/>
    </row>
    <row r="6" s="11" customFormat="1" ht="33" customHeight="1" spans="1:11">
      <c r="A6" s="41">
        <v>4</v>
      </c>
      <c r="B6" s="42" t="s">
        <v>16</v>
      </c>
      <c r="C6" s="43" t="s">
        <v>8</v>
      </c>
      <c r="D6" s="43" t="s">
        <v>17</v>
      </c>
      <c r="E6" s="46" t="s">
        <v>13</v>
      </c>
      <c r="F6" s="47"/>
      <c r="G6" s="34"/>
      <c r="H6" s="32"/>
      <c r="I6" s="32"/>
      <c r="J6" s="32"/>
      <c r="K6" s="32"/>
    </row>
    <row r="7" s="11" customFormat="1" ht="33.95" customHeight="1" spans="1:11">
      <c r="A7" s="41">
        <v>5</v>
      </c>
      <c r="B7" s="42" t="s">
        <v>18</v>
      </c>
      <c r="C7" s="43" t="s">
        <v>8</v>
      </c>
      <c r="D7" s="43" t="s">
        <v>19</v>
      </c>
      <c r="E7" s="46" t="s">
        <v>13</v>
      </c>
      <c r="F7" s="47"/>
      <c r="G7" s="34"/>
      <c r="H7" s="32"/>
      <c r="I7" s="32"/>
      <c r="J7" s="32"/>
      <c r="K7" s="32"/>
    </row>
    <row r="8" s="30" customFormat="1" ht="27.95" customHeight="1" spans="1:11">
      <c r="A8" s="41">
        <v>6</v>
      </c>
      <c r="B8" s="46" t="s">
        <v>20</v>
      </c>
      <c r="C8" s="46" t="s">
        <v>8</v>
      </c>
      <c r="D8" s="46" t="s">
        <v>21</v>
      </c>
      <c r="E8" s="46" t="s">
        <v>10</v>
      </c>
      <c r="F8" s="48"/>
      <c r="G8" s="49"/>
      <c r="H8" s="50"/>
      <c r="I8" s="50"/>
      <c r="J8" s="50"/>
      <c r="K8" s="50"/>
    </row>
    <row r="9" s="11" customFormat="1" ht="27.95" customHeight="1" spans="1:11">
      <c r="A9" s="41">
        <v>7</v>
      </c>
      <c r="B9" s="42" t="s">
        <v>22</v>
      </c>
      <c r="C9" s="43" t="s">
        <v>8</v>
      </c>
      <c r="D9" s="43" t="s">
        <v>23</v>
      </c>
      <c r="E9" s="46" t="s">
        <v>10</v>
      </c>
      <c r="F9" s="47"/>
      <c r="H9" s="32"/>
      <c r="I9" s="32"/>
      <c r="J9" s="32"/>
      <c r="K9" s="32"/>
    </row>
    <row r="10" s="11" customFormat="1" ht="33" customHeight="1" spans="1:11">
      <c r="A10" s="41">
        <v>8</v>
      </c>
      <c r="B10" s="42" t="s">
        <v>24</v>
      </c>
      <c r="C10" s="43" t="s">
        <v>8</v>
      </c>
      <c r="D10" s="43" t="s">
        <v>25</v>
      </c>
      <c r="E10" s="46" t="s">
        <v>10</v>
      </c>
      <c r="F10" s="47"/>
      <c r="G10" s="34"/>
      <c r="H10" s="32"/>
      <c r="I10" s="32"/>
      <c r="J10" s="32"/>
      <c r="K10" s="32"/>
    </row>
    <row r="11" s="29" customFormat="1" ht="29.1" customHeight="1" spans="1:11">
      <c r="A11" s="41">
        <v>9</v>
      </c>
      <c r="B11" s="42" t="s">
        <v>26</v>
      </c>
      <c r="C11" s="43" t="s">
        <v>27</v>
      </c>
      <c r="D11" s="43" t="s">
        <v>28</v>
      </c>
      <c r="E11" s="46" t="s">
        <v>10</v>
      </c>
      <c r="F11" s="44"/>
      <c r="G11" s="51"/>
      <c r="H11" s="45"/>
      <c r="I11" s="45"/>
      <c r="J11" s="45"/>
      <c r="K11" s="45"/>
    </row>
    <row r="12" s="29" customFormat="1" ht="29.1" customHeight="1" spans="1:11">
      <c r="A12" s="41">
        <v>10</v>
      </c>
      <c r="B12" s="42" t="s">
        <v>29</v>
      </c>
      <c r="C12" s="43" t="s">
        <v>8</v>
      </c>
      <c r="D12" s="43" t="s">
        <v>30</v>
      </c>
      <c r="E12" s="46" t="s">
        <v>10</v>
      </c>
      <c r="F12" s="44"/>
      <c r="G12" s="51"/>
      <c r="H12" s="45"/>
      <c r="I12" s="45"/>
      <c r="J12" s="45"/>
      <c r="K12" s="45"/>
    </row>
    <row r="13" s="29" customFormat="1" ht="29.1" customHeight="1" spans="1:11">
      <c r="A13" s="41">
        <v>11</v>
      </c>
      <c r="B13" s="42" t="s">
        <v>31</v>
      </c>
      <c r="C13" s="43" t="s">
        <v>8</v>
      </c>
      <c r="D13" s="43" t="s">
        <v>32</v>
      </c>
      <c r="E13" s="46" t="s">
        <v>10</v>
      </c>
      <c r="F13" s="44"/>
      <c r="G13" s="51"/>
      <c r="H13" s="45"/>
      <c r="I13" s="45"/>
      <c r="J13" s="45"/>
      <c r="K13" s="45"/>
    </row>
    <row r="14" s="29" customFormat="1" ht="29.1" customHeight="1" spans="1:11">
      <c r="A14" s="41">
        <v>12</v>
      </c>
      <c r="B14" s="52" t="s">
        <v>33</v>
      </c>
      <c r="C14" s="43" t="s">
        <v>34</v>
      </c>
      <c r="D14" s="43" t="s">
        <v>35</v>
      </c>
      <c r="E14" s="46" t="s">
        <v>10</v>
      </c>
      <c r="F14" s="44"/>
      <c r="G14" s="51"/>
      <c r="H14" s="45"/>
      <c r="I14" s="45"/>
      <c r="J14" s="45"/>
      <c r="K14" s="45"/>
    </row>
    <row r="15" s="11" customFormat="1" ht="40" customHeight="1" spans="1:11">
      <c r="A15" s="41">
        <v>13</v>
      </c>
      <c r="B15" s="43" t="s">
        <v>36</v>
      </c>
      <c r="C15" s="43" t="s">
        <v>37</v>
      </c>
      <c r="D15" s="43" t="s">
        <v>38</v>
      </c>
      <c r="E15" s="43" t="s">
        <v>39</v>
      </c>
      <c r="F15" s="44"/>
      <c r="G15" s="34"/>
      <c r="H15" s="32"/>
      <c r="I15" s="32"/>
      <c r="J15" s="32"/>
      <c r="K15" s="32"/>
    </row>
    <row r="16" s="11" customFormat="1" spans="1:11">
      <c r="A16" s="53" t="s">
        <v>40</v>
      </c>
      <c r="B16" s="54"/>
      <c r="C16" s="54" t="s">
        <v>41</v>
      </c>
      <c r="D16" s="54"/>
      <c r="E16" s="54"/>
      <c r="F16" s="55"/>
      <c r="G16" s="34"/>
      <c r="H16" s="32"/>
      <c r="I16" s="32"/>
      <c r="J16" s="32"/>
      <c r="K16" s="32"/>
    </row>
    <row r="17" s="11" customFormat="1" spans="1:11">
      <c r="A17" s="53"/>
      <c r="B17" s="54"/>
      <c r="C17" s="54"/>
      <c r="D17" s="54"/>
      <c r="E17" s="54"/>
      <c r="F17" s="55"/>
      <c r="G17" s="34"/>
      <c r="H17" s="32"/>
      <c r="I17" s="32"/>
      <c r="J17" s="32"/>
      <c r="K17" s="32"/>
    </row>
    <row r="18" s="11" customFormat="1" ht="15" spans="1:11">
      <c r="A18" s="56"/>
      <c r="B18" s="57"/>
      <c r="C18" s="57"/>
      <c r="D18" s="57"/>
      <c r="E18" s="57"/>
      <c r="F18" s="58"/>
      <c r="G18" s="34"/>
      <c r="H18" s="32"/>
      <c r="I18" s="32"/>
      <c r="J18" s="32"/>
      <c r="K18" s="32"/>
    </row>
  </sheetData>
  <mergeCells count="3">
    <mergeCell ref="A1:F1"/>
    <mergeCell ref="A16:B18"/>
    <mergeCell ref="C16:F18"/>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M13" sqref="M13"/>
    </sheetView>
  </sheetViews>
  <sheetFormatPr defaultColWidth="9" defaultRowHeight="14.25" outlineLevelCol="6"/>
  <cols>
    <col min="1" max="1" width="10.5" style="11" customWidth="1"/>
    <col min="2" max="2" width="10.375" style="11" customWidth="1"/>
    <col min="3" max="3" width="6" style="11" customWidth="1"/>
    <col min="4" max="4" width="12.75" style="11" customWidth="1"/>
    <col min="5" max="6" width="10.625" style="11" customWidth="1"/>
    <col min="7" max="7" width="13.5" style="11" customWidth="1"/>
    <col min="8" max="11" width="9" style="11"/>
    <col min="12" max="12" width="12.25" style="11" customWidth="1"/>
    <col min="13" max="16384" width="9" style="11"/>
  </cols>
  <sheetData>
    <row r="1" s="11" customFormat="1" ht="51" customHeight="1" spans="1:7">
      <c r="A1" s="12" t="s">
        <v>42</v>
      </c>
      <c r="B1" s="12"/>
      <c r="C1" s="12"/>
      <c r="D1" s="12"/>
      <c r="E1" s="12"/>
      <c r="F1" s="12"/>
      <c r="G1" s="12"/>
    </row>
    <row r="2" s="11" customFormat="1" ht="24" customHeight="1" spans="1:1">
      <c r="A2" s="11" t="s">
        <v>43</v>
      </c>
    </row>
    <row r="3" s="11" customFormat="1" ht="42" customHeight="1" spans="1:7">
      <c r="A3" s="13" t="s">
        <v>44</v>
      </c>
      <c r="B3" s="14"/>
      <c r="C3" s="14"/>
      <c r="D3" s="14"/>
      <c r="E3" s="14"/>
      <c r="F3" s="14"/>
      <c r="G3" s="14"/>
    </row>
    <row r="4" s="11" customFormat="1" ht="24" customHeight="1" spans="1:7">
      <c r="A4" s="14" t="s">
        <v>45</v>
      </c>
      <c r="B4" s="14"/>
      <c r="C4" s="14"/>
      <c r="D4" s="14"/>
      <c r="E4" s="14"/>
      <c r="F4" s="14"/>
      <c r="G4" s="14"/>
    </row>
    <row r="5" s="11" customFormat="1" ht="24" customHeight="1" spans="1:7">
      <c r="A5" s="14" t="s">
        <v>46</v>
      </c>
      <c r="B5" s="14"/>
      <c r="C5" s="14"/>
      <c r="D5" s="14"/>
      <c r="E5" s="14"/>
      <c r="F5" s="14"/>
      <c r="G5" s="14"/>
    </row>
    <row r="6" s="11" customFormat="1" ht="30" customHeight="1" spans="1:7">
      <c r="A6" s="15" t="s">
        <v>1</v>
      </c>
      <c r="B6" s="16" t="s">
        <v>47</v>
      </c>
      <c r="C6" s="16"/>
      <c r="D6" s="16"/>
      <c r="E6" s="15" t="s">
        <v>48</v>
      </c>
      <c r="F6" s="15" t="s">
        <v>49</v>
      </c>
      <c r="G6" s="15" t="s">
        <v>50</v>
      </c>
    </row>
    <row r="7" s="11" customFormat="1" ht="22" customHeight="1" spans="1:7">
      <c r="A7" s="15" t="s">
        <v>51</v>
      </c>
      <c r="B7" s="16" t="s">
        <v>52</v>
      </c>
      <c r="C7" s="16"/>
      <c r="D7" s="16"/>
      <c r="E7" s="16"/>
      <c r="F7" s="16"/>
      <c r="G7" s="17">
        <f>G8+G9+G10</f>
        <v>32700</v>
      </c>
    </row>
    <row r="8" s="11" customFormat="1" ht="22" customHeight="1" spans="1:7">
      <c r="A8" s="15">
        <v>1.1</v>
      </c>
      <c r="B8" s="16" t="s">
        <v>53</v>
      </c>
      <c r="C8" s="16"/>
      <c r="D8" s="16"/>
      <c r="E8" s="16"/>
      <c r="F8" s="16"/>
      <c r="G8" s="17">
        <f>结算明细表!F3</f>
        <v>33270</v>
      </c>
    </row>
    <row r="9" s="11" customFormat="1" ht="22" customHeight="1" spans="1:7">
      <c r="A9" s="15">
        <v>1.2</v>
      </c>
      <c r="B9" s="16" t="s">
        <v>54</v>
      </c>
      <c r="C9" s="16"/>
      <c r="D9" s="16"/>
      <c r="E9" s="16"/>
      <c r="F9" s="16"/>
      <c r="G9" s="17">
        <f>结算明细表!F4+结算明细表!F5</f>
        <v>-498</v>
      </c>
    </row>
    <row r="10" s="11" customFormat="1" ht="22" customHeight="1" spans="1:7">
      <c r="A10" s="15">
        <v>1.3</v>
      </c>
      <c r="B10" s="18" t="s">
        <v>55</v>
      </c>
      <c r="C10" s="19"/>
      <c r="D10" s="20"/>
      <c r="E10" s="16"/>
      <c r="F10" s="16"/>
      <c r="G10" s="17">
        <f>结算明细表!F7-结算明细表!F6</f>
        <v>-72</v>
      </c>
    </row>
    <row r="11" s="11" customFormat="1" ht="22" customHeight="1" spans="1:7">
      <c r="A11" s="15" t="s">
        <v>56</v>
      </c>
      <c r="B11" s="16" t="s">
        <v>57</v>
      </c>
      <c r="C11" s="16"/>
      <c r="D11" s="16"/>
      <c r="E11" s="16"/>
      <c r="F11" s="16"/>
      <c r="G11" s="17"/>
    </row>
    <row r="12" s="11" customFormat="1" ht="22" customHeight="1" spans="1:7">
      <c r="A12" s="15" t="s">
        <v>58</v>
      </c>
      <c r="B12" s="21" t="s">
        <v>59</v>
      </c>
      <c r="C12" s="21"/>
      <c r="D12" s="16" t="s">
        <v>60</v>
      </c>
      <c r="E12" s="22">
        <f>G7+G11</f>
        <v>32700</v>
      </c>
      <c r="F12" s="22"/>
      <c r="G12" s="22"/>
    </row>
    <row r="13" s="11" customFormat="1" ht="22" customHeight="1" spans="1:7">
      <c r="A13" s="15"/>
      <c r="B13" s="21"/>
      <c r="C13" s="21"/>
      <c r="D13" s="16" t="s">
        <v>61</v>
      </c>
      <c r="E13" s="23">
        <f>E12</f>
        <v>32700</v>
      </c>
      <c r="F13" s="23"/>
      <c r="G13" s="23"/>
    </row>
    <row r="14" s="11" customFormat="1" ht="22" customHeight="1" spans="1:7">
      <c r="A14" s="15" t="s">
        <v>62</v>
      </c>
      <c r="B14" s="16" t="s">
        <v>63</v>
      </c>
      <c r="C14" s="16"/>
      <c r="D14" s="16"/>
      <c r="E14" s="24">
        <v>0</v>
      </c>
      <c r="F14" s="24"/>
      <c r="G14" s="24"/>
    </row>
    <row r="15" s="11" customFormat="1" ht="22" customHeight="1" spans="1:7">
      <c r="A15" s="15">
        <v>4.1</v>
      </c>
      <c r="B15" s="16" t="s">
        <v>64</v>
      </c>
      <c r="C15" s="16"/>
      <c r="D15" s="16"/>
      <c r="E15" s="24">
        <v>0</v>
      </c>
      <c r="F15" s="24"/>
      <c r="G15" s="24"/>
    </row>
    <row r="16" s="11" customFormat="1" ht="22" customHeight="1" spans="1:7">
      <c r="A16" s="15">
        <v>4.2</v>
      </c>
      <c r="B16" s="16" t="s">
        <v>65</v>
      </c>
      <c r="C16" s="16"/>
      <c r="D16" s="16"/>
      <c r="E16" s="24">
        <v>0</v>
      </c>
      <c r="F16" s="24"/>
      <c r="G16" s="24"/>
    </row>
    <row r="17" s="11" customFormat="1" ht="22" customHeight="1" spans="1:7">
      <c r="A17" s="15" t="s">
        <v>66</v>
      </c>
      <c r="B17" s="16" t="s">
        <v>67</v>
      </c>
      <c r="C17" s="16"/>
      <c r="D17" s="16"/>
      <c r="E17" s="24">
        <v>0</v>
      </c>
      <c r="F17" s="24"/>
      <c r="G17" s="24"/>
    </row>
    <row r="18" s="11" customFormat="1" ht="22" customHeight="1" spans="1:7">
      <c r="A18" s="15">
        <v>5.1</v>
      </c>
      <c r="B18" s="16" t="s">
        <v>68</v>
      </c>
      <c r="C18" s="16"/>
      <c r="D18" s="16"/>
      <c r="E18" s="24">
        <v>0</v>
      </c>
      <c r="F18" s="24"/>
      <c r="G18" s="24"/>
    </row>
    <row r="19" s="11" customFormat="1" ht="22" customHeight="1" spans="1:7">
      <c r="A19" s="15">
        <v>5.2</v>
      </c>
      <c r="B19" s="16" t="s">
        <v>69</v>
      </c>
      <c r="C19" s="16"/>
      <c r="D19" s="16"/>
      <c r="E19" s="24">
        <v>0</v>
      </c>
      <c r="F19" s="24"/>
      <c r="G19" s="24"/>
    </row>
    <row r="20" s="11" customFormat="1" ht="22" customHeight="1" spans="1:7">
      <c r="A20" s="15" t="s">
        <v>70</v>
      </c>
      <c r="B20" s="16" t="s">
        <v>71</v>
      </c>
      <c r="C20" s="16" t="s">
        <v>60</v>
      </c>
      <c r="D20" s="16"/>
      <c r="E20" s="22">
        <f>E12</f>
        <v>32700</v>
      </c>
      <c r="F20" s="22"/>
      <c r="G20" s="22"/>
    </row>
    <row r="21" s="11" customFormat="1" ht="22" customHeight="1" spans="1:7">
      <c r="A21" s="15"/>
      <c r="B21" s="16"/>
      <c r="C21" s="16" t="s">
        <v>61</v>
      </c>
      <c r="D21" s="16"/>
      <c r="E21" s="23">
        <f>E13</f>
        <v>32700</v>
      </c>
      <c r="F21" s="23"/>
      <c r="G21" s="23"/>
    </row>
    <row r="22" s="11" customFormat="1" ht="22" customHeight="1" spans="1:7">
      <c r="A22" s="15" t="s">
        <v>72</v>
      </c>
      <c r="B22" s="16" t="s">
        <v>73</v>
      </c>
      <c r="C22" s="16" t="s">
        <v>60</v>
      </c>
      <c r="D22" s="16"/>
      <c r="E22" s="22">
        <f>E12</f>
        <v>32700</v>
      </c>
      <c r="F22" s="22"/>
      <c r="G22" s="22"/>
    </row>
    <row r="23" s="11" customFormat="1" ht="22" customHeight="1" spans="1:7">
      <c r="A23" s="15"/>
      <c r="B23" s="16"/>
      <c r="C23" s="16" t="s">
        <v>61</v>
      </c>
      <c r="D23" s="16"/>
      <c r="E23" s="23">
        <f>E13</f>
        <v>32700</v>
      </c>
      <c r="F23" s="23"/>
      <c r="G23" s="23"/>
    </row>
    <row r="24" s="11" customFormat="1" spans="1:7">
      <c r="A24" s="25"/>
      <c r="B24" s="25"/>
      <c r="C24" s="25"/>
      <c r="D24" s="25"/>
      <c r="E24" s="25"/>
      <c r="F24" s="25"/>
      <c r="G24" s="25"/>
    </row>
    <row r="25" s="11" customFormat="1" ht="27" customHeight="1" spans="1:7">
      <c r="A25" s="26" t="s">
        <v>74</v>
      </c>
      <c r="B25" s="26"/>
      <c r="C25" s="26"/>
      <c r="D25" s="26"/>
      <c r="E25" s="27" t="s">
        <v>75</v>
      </c>
      <c r="F25" s="26"/>
      <c r="G25" s="26"/>
    </row>
    <row r="26" s="11" customFormat="1" spans="1:1">
      <c r="A26" s="28"/>
    </row>
    <row r="27" s="11" customFormat="1" spans="1:1">
      <c r="A27" s="28"/>
    </row>
    <row r="28" s="11" customFormat="1" spans="1:7">
      <c r="A28" s="26" t="s">
        <v>76</v>
      </c>
      <c r="B28" s="26"/>
      <c r="C28" s="26"/>
      <c r="D28" s="26"/>
      <c r="E28" s="26" t="s">
        <v>77</v>
      </c>
      <c r="F28" s="26"/>
      <c r="G28" s="26"/>
    </row>
    <row r="29" s="11" customFormat="1" spans="1:1">
      <c r="A29" s="28"/>
    </row>
  </sheetData>
  <mergeCells count="40">
    <mergeCell ref="A1:G1"/>
    <mergeCell ref="A2:G2"/>
    <mergeCell ref="A3:G3"/>
    <mergeCell ref="A4:G4"/>
    <mergeCell ref="A5:G5"/>
    <mergeCell ref="B6:D6"/>
    <mergeCell ref="B7:D7"/>
    <mergeCell ref="B8:D8"/>
    <mergeCell ref="B9:D9"/>
    <mergeCell ref="B10:D10"/>
    <mergeCell ref="B11:D11"/>
    <mergeCell ref="E11:F11"/>
    <mergeCell ref="E12:G12"/>
    <mergeCell ref="E13:G13"/>
    <mergeCell ref="B14:D14"/>
    <mergeCell ref="E14:G14"/>
    <mergeCell ref="B15:D15"/>
    <mergeCell ref="E15:G15"/>
    <mergeCell ref="B16:D16"/>
    <mergeCell ref="E16:G16"/>
    <mergeCell ref="B17:D17"/>
    <mergeCell ref="E17:G17"/>
    <mergeCell ref="B18:D18"/>
    <mergeCell ref="E18:G18"/>
    <mergeCell ref="B19:D19"/>
    <mergeCell ref="E19:G19"/>
    <mergeCell ref="C20:D20"/>
    <mergeCell ref="E20:G20"/>
    <mergeCell ref="C21:D21"/>
    <mergeCell ref="E21:G21"/>
    <mergeCell ref="C22:D22"/>
    <mergeCell ref="E22:G22"/>
    <mergeCell ref="C23:D23"/>
    <mergeCell ref="E23:G23"/>
    <mergeCell ref="A12:A13"/>
    <mergeCell ref="A20:A21"/>
    <mergeCell ref="A22:A23"/>
    <mergeCell ref="B20:B21"/>
    <mergeCell ref="B22:B23"/>
    <mergeCell ref="B12:C1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D5" sqref="D5"/>
    </sheetView>
  </sheetViews>
  <sheetFormatPr defaultColWidth="9" defaultRowHeight="13.5" outlineLevelCol="6"/>
  <cols>
    <col min="1" max="1" width="5.625" customWidth="1"/>
    <col min="2" max="2" width="16.375" customWidth="1"/>
    <col min="3" max="3" width="5.375" customWidth="1"/>
    <col min="4" max="4" width="12.5" customWidth="1"/>
    <col min="5" max="5" width="12.375" customWidth="1"/>
    <col min="6" max="6" width="12.75" style="1" customWidth="1"/>
    <col min="7" max="7" width="19.375" customWidth="1"/>
    <col min="8" max="9" width="12.625"/>
  </cols>
  <sheetData>
    <row r="1" ht="53" customHeight="1" spans="1:7">
      <c r="A1" s="2" t="s">
        <v>78</v>
      </c>
      <c r="B1" s="2"/>
      <c r="C1" s="2"/>
      <c r="D1" s="2"/>
      <c r="E1" s="2"/>
      <c r="F1" s="2"/>
      <c r="G1" s="2"/>
    </row>
    <row r="2" ht="42" customHeight="1" spans="1:7">
      <c r="A2" s="3" t="s">
        <v>1</v>
      </c>
      <c r="B2" s="3" t="s">
        <v>47</v>
      </c>
      <c r="C2" s="3" t="s">
        <v>79</v>
      </c>
      <c r="D2" s="3" t="s">
        <v>80</v>
      </c>
      <c r="E2" s="4" t="s">
        <v>81</v>
      </c>
      <c r="F2" s="3" t="s">
        <v>50</v>
      </c>
      <c r="G2" s="3" t="s">
        <v>6</v>
      </c>
    </row>
    <row r="3" ht="52" customHeight="1" spans="1:7">
      <c r="A3" s="3">
        <v>1</v>
      </c>
      <c r="B3" s="5" t="s">
        <v>82</v>
      </c>
      <c r="C3" s="3" t="s">
        <v>83</v>
      </c>
      <c r="D3" s="3">
        <v>221.8</v>
      </c>
      <c r="E3" s="6">
        <v>150</v>
      </c>
      <c r="F3" s="7">
        <f>D3*E3</f>
        <v>33270</v>
      </c>
      <c r="G3" s="5" t="s">
        <v>84</v>
      </c>
    </row>
    <row r="4" ht="68" customHeight="1" spans="1:7">
      <c r="A4" s="3">
        <v>2</v>
      </c>
      <c r="B4" s="8" t="s">
        <v>85</v>
      </c>
      <c r="C4" s="3" t="s">
        <v>86</v>
      </c>
      <c r="D4" s="3">
        <v>5</v>
      </c>
      <c r="E4" s="6">
        <f>-150*0.6</f>
        <v>-90</v>
      </c>
      <c r="F4" s="7">
        <f>D4*E4</f>
        <v>-450</v>
      </c>
      <c r="G4" s="8" t="s">
        <v>87</v>
      </c>
    </row>
    <row r="5" ht="68" customHeight="1" spans="1:7">
      <c r="A5" s="3">
        <v>3</v>
      </c>
      <c r="B5" s="8" t="s">
        <v>68</v>
      </c>
      <c r="C5" s="3" t="s">
        <v>88</v>
      </c>
      <c r="D5" s="3">
        <v>1</v>
      </c>
      <c r="E5" s="6">
        <v>-48</v>
      </c>
      <c r="F5" s="7">
        <f>D5*E5</f>
        <v>-48</v>
      </c>
      <c r="G5" s="8"/>
    </row>
    <row r="6" ht="36" customHeight="1" spans="1:7">
      <c r="A6" s="3">
        <v>3</v>
      </c>
      <c r="B6" s="5" t="s">
        <v>89</v>
      </c>
      <c r="C6" s="3"/>
      <c r="D6" s="3"/>
      <c r="E6" s="6"/>
      <c r="F6" s="7">
        <f>SUM(F3:F5)</f>
        <v>32772</v>
      </c>
      <c r="G6" s="5"/>
    </row>
    <row r="7" ht="37" customHeight="1" spans="1:7">
      <c r="A7" s="3">
        <v>4</v>
      </c>
      <c r="B7" s="9" t="s">
        <v>90</v>
      </c>
      <c r="C7" s="9"/>
      <c r="D7" s="9"/>
      <c r="E7" s="9"/>
      <c r="F7" s="10">
        <v>32700</v>
      </c>
      <c r="G7" s="9"/>
    </row>
    <row r="8" ht="18" customHeight="1"/>
    <row r="9" spans="2:2">
      <c r="B9" t="s">
        <v>91</v>
      </c>
    </row>
    <row r="11" spans="2:2">
      <c r="B11" t="s">
        <v>92</v>
      </c>
    </row>
  </sheetData>
  <mergeCells count="1">
    <mergeCell ref="A1:G1"/>
  </mergeCells>
  <pageMargins left="0.751388888888889" right="0.751388888888889" top="0.60625" bottom="0.60625"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目录</vt:lpstr>
      <vt:lpstr>结算汇总表</vt:lpstr>
      <vt:lpstr>结算明细表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张磊</dc:creator>
  <cp:lastModifiedBy>张磊</cp:lastModifiedBy>
  <dcterms:created xsi:type="dcterms:W3CDTF">2021-07-23T07:02:00Z</dcterms:created>
  <dcterms:modified xsi:type="dcterms:W3CDTF">2022-07-28T08:51:44Z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F9D3F33D41C143C989C22FA24E567526</vt:lpwstr>
  </property>
  <property fmtid="{D5CDD505-2E9C-101B-9397-08002B2CF9AE}" pid="3" name="KSOProductBuildVer">
    <vt:lpwstr>2052-11.1.0.11875</vt:lpwstr>
  </property>
</Properties>
</file>