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860" tabRatio="717"/>
  </bookViews>
  <sheets>
    <sheet name="3#、5#楼" sheetId="10" r:id="rId1"/>
    <sheet name="3#楼明细" sheetId="12" r:id="rId2"/>
    <sheet name="5#明细" sheetId="13" r:id="rId3"/>
  </sheets>
  <calcPr calcId="162913"/>
</workbook>
</file>

<file path=xl/calcChain.xml><?xml version="1.0" encoding="utf-8"?>
<calcChain xmlns="http://schemas.openxmlformats.org/spreadsheetml/2006/main">
  <c r="J6" i="10" l="1"/>
  <c r="J7" i="10"/>
  <c r="E15" i="13" l="1"/>
  <c r="C15" i="13"/>
  <c r="E16" i="12"/>
  <c r="D16" i="12" s="1"/>
  <c r="C16" i="12"/>
  <c r="J5" i="10" l="1"/>
</calcChain>
</file>

<file path=xl/sharedStrings.xml><?xml version="1.0" encoding="utf-8"?>
<sst xmlns="http://schemas.openxmlformats.org/spreadsheetml/2006/main" count="86" uniqueCount="66">
  <si>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</si>
  <si>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</si>
  <si>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</si>
  <si>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</si>
  <si>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</si>
  <si>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</si>
  <si>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</si>
  <si>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</si>
  <si>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</si>
  <si>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</si>
  <si>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</si>
  <si>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</si>
  <si>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</si>
  <si>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</si>
  <si>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</si>
  <si>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</si>
  <si>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</si>
  <si>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</si>
  <si>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</si>
  <si>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</si>
  <si>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</si>
  <si>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</si>
  <si>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</si>
  <si>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</si>
  <si>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</si>
  <si>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</si>
  <si>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</si>
  <si>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</si>
  <si>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</si>
  <si>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</si>
  <si>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</si>
  <si>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3#楼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</si>
  <si>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</si>
  <si>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</si>
  <si>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</si>
  <si>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</si>
  <si>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</si>
  <si>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</si>
  <si>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</si>
  <si>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</si>
  <si>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</si>
  <si>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5#楼</t>
  </si>
  <si>
    <t>栾川山水文苑项目3#楼门窗工程造价汇总表(表2)</t>
  </si>
  <si>
    <t>型号</t>
  </si>
  <si>
    <t>面积（m2）</t>
  </si>
  <si>
    <t>综合单价
(元/m2)</t>
  </si>
  <si>
    <t>合价(元)</t>
  </si>
  <si>
    <t>备注</t>
  </si>
  <si>
    <t>内平开窗 55断桥铝合金内平开窗 5+12A+5LOW-E钢化玻璃</t>
  </si>
  <si>
    <t>内平开窗 55断桥铝合金内平开窗 5+12A+5LOW-E中空玻璃</t>
  </si>
  <si>
    <t>内平开窗 55断桥铝合金内平开窗 5+12A+5中空玻璃</t>
  </si>
  <si>
    <t>内平开窗 55普通铝合金内平开窗 5+12A+5中空玻璃</t>
  </si>
  <si>
    <t>平开门 55断桥铝合金外平开门 5+12A+5LOW-E钢化玻璃</t>
  </si>
  <si>
    <t xml:space="preserve">上悬窗 55断桥铝合金上悬窗 5+12A+5LOW-E中空玻璃 </t>
  </si>
  <si>
    <t>上悬窗 55断桥铝合金上悬窗 5+12A+5LOW-E中空玻璃 七层及以上钢化玻璃</t>
  </si>
  <si>
    <t>推拉窗 80断桥铝合金推拉窗 5+12A+5LOW-E中空玻璃</t>
  </si>
  <si>
    <t>推拉窗 80断桥铝合金推拉窗 5+12A+5中空玻璃</t>
  </si>
  <si>
    <t>推拉窗 80普通铝合金推拉窗 5+12A+5中空玻璃</t>
  </si>
  <si>
    <t>推拉门 80普通铝合金推拉门 5+12A+5钢化玻璃</t>
  </si>
  <si>
    <t>推拉门 80普通铝合金推拉门 5+12A+5钢化玻璃 &gt;2m2采用6mm玻璃</t>
  </si>
  <si>
    <t>外平开窗 55断桥铝合金外平开窗 5+12A+5中空玻璃</t>
  </si>
  <si>
    <t>说明：1）此工程量统计以设计部签字下发的纸制版方案为依据进行统计，综合单价包含人工、材料、机械、运输、安装、税金、利润等所有费用。2）详见后附各楼栋工程量计算表。3、清单未尽事宜详见图纸，均考虑在报价内。</t>
  </si>
  <si>
    <t>栾川山水文苑项目5#楼门窗工程造价汇总表(表2)</t>
  </si>
  <si>
    <t>内平开窗 55断桥铝合金内平开窗 5+12A+5LOW-E钢化玻璃 &gt;2m2采用6mm玻璃</t>
  </si>
  <si>
    <t>平开门 55普通铝合金外平开门 5+12A+5钢化玻璃</t>
  </si>
  <si>
    <t>推拉内平开窗 80普铝推拉内平开窗 5+12A+5中空玻璃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</si>
</sst>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6" x14ac:knownFonts="1">
    <font>
      <sz val="10"/>
      <name val="Arial"/>
      <charset val="1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8"/>
      <color theme="0"/>
      <name val="微软雅黑"/>
      <family val="2"/>
      <charset val="134"/>
    </font>
    <font>
      <sz val="8"/>
      <name val="宋体"/>
      <family val="3"/>
      <charset val="134"/>
      <scheme val="minor"/>
    </font>
    <font>
      <b/>
      <sz val="8"/>
      <name val="微软雅黑"/>
      <family val="2"/>
      <charset val="134"/>
    </font>
    <font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13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90">
    <xf numFmtId="0" fontId="0" fillId="0" borderId="0" xfId="0"/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76" fontId="1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0" fontId="9" fillId="5" borderId="1" xfId="1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0" fontId="9" fillId="0" borderId="1" xfId="1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10" fontId="11" fillId="0" borderId="0" xfId="0" applyNumberFormat="1" applyFont="1" applyFill="1" applyAlignment="1">
      <alignment vertical="center"/>
    </xf>
    <xf numFmtId="176" fontId="4" fillId="2" borderId="1" xfId="1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1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/>
    </xf>
    <xf numFmtId="9" fontId="10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1" fillId="0" borderId="0" xfId="1" applyNumberFormat="1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176" fontId="0" fillId="0" borderId="10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176" fontId="0" fillId="0" borderId="12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0" fontId="10" fillId="0" borderId="0" xfId="0" applyNumberFormat="1" applyFont="1" applyFill="1" applyAlignment="1">
      <alignment horizontal="left" vertical="center"/>
    </xf>
    <xf numFmtId="176" fontId="10" fillId="0" borderId="0" xfId="1" applyNumberFormat="1" applyFont="1" applyAlignment="1">
      <alignment horizontal="left" vertical="center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176" fontId="11" fillId="0" borderId="0" xfId="1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10">
    <cellStyle name="3232" xfId="4"/>
    <cellStyle name="Normal" xfId="5"/>
    <cellStyle name="百分比" xfId="1" builtinId="5"/>
    <cellStyle name="常规" xfId="0" builtinId="0"/>
    <cellStyle name="常规 2" xfId="6"/>
    <cellStyle name="常规 3" xfId="7"/>
    <cellStyle name="常规 3 2" xfId="3"/>
    <cellStyle name="常规 5" xfId="8"/>
    <cellStyle name="常规 53" xfId="2"/>
    <cellStyle name="常规 7" xfId="9"/>
  </cellStyles>
  <dxfs count="0"/>
  <tableStyles count="0" defaultTableStyle="Table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M6" sqref="M6"/>
    </sheetView>
  </sheetViews>
  <sheetFormatPr defaultColWidth="10.28515625" defaultRowHeight="13.5" x14ac:dyDescent="0.2"/>
  <cols>
    <col min="1" max="1" width="4.42578125" style="1" customWidth="1"/>
    <col min="2" max="2" width="12.7109375" style="1" customWidth="1"/>
    <col min="3" max="3" width="9" style="1" customWidth="1"/>
    <col min="4" max="5" width="8.7109375" style="1" customWidth="1"/>
    <col min="6" max="6" width="8.140625" style="2" customWidth="1"/>
    <col min="7" max="7" width="9" style="1" customWidth="1"/>
    <col min="8" max="8" width="9.85546875" style="1" customWidth="1"/>
    <col min="9" max="9" width="8" style="1" customWidth="1"/>
    <col min="10" max="10" width="12.85546875" style="1" customWidth="1"/>
    <col min="11" max="11" width="8.5703125" style="3" customWidth="1"/>
    <col min="12" max="12" width="6.85546875" style="2" customWidth="1"/>
    <col min="13" max="13" width="9.42578125" style="1" customWidth="1"/>
    <col min="14" max="14" width="8.42578125" style="1" customWidth="1"/>
    <col min="15" max="15" width="16.42578125" style="1" customWidth="1"/>
    <col min="16" max="16384" width="10.28515625" style="1"/>
  </cols>
  <sheetData>
    <row r="1" spans="1:15" ht="27" customHeight="1" x14ac:dyDescent="0.2">
      <c r="A1" s="69" t="s">
        <v>0</v>
      </c>
      <c r="B1" s="70"/>
      <c r="C1" s="70"/>
      <c r="D1" s="70"/>
      <c r="E1" s="70"/>
      <c r="F1" s="71"/>
      <c r="G1" s="70"/>
      <c r="H1" s="70"/>
      <c r="I1" s="70"/>
      <c r="J1" s="70"/>
      <c r="K1" s="72"/>
      <c r="L1" s="71"/>
      <c r="M1" s="70"/>
      <c r="N1" s="70"/>
      <c r="O1" s="70"/>
    </row>
    <row r="2" spans="1:15" ht="29.1" customHeight="1" x14ac:dyDescent="0.2">
      <c r="A2" s="74" t="s">
        <v>1</v>
      </c>
      <c r="B2" s="74" t="s">
        <v>2</v>
      </c>
      <c r="C2" s="74" t="s">
        <v>3</v>
      </c>
      <c r="D2" s="74" t="s">
        <v>4</v>
      </c>
      <c r="E2" s="74" t="s">
        <v>5</v>
      </c>
      <c r="F2" s="73" t="s">
        <v>6</v>
      </c>
      <c r="G2" s="74"/>
      <c r="H2" s="74" t="s">
        <v>7</v>
      </c>
      <c r="I2" s="74"/>
      <c r="J2" s="74"/>
      <c r="K2" s="75" t="s">
        <v>8</v>
      </c>
      <c r="L2" s="73"/>
      <c r="M2" s="74" t="s">
        <v>9</v>
      </c>
      <c r="N2" s="74" t="s">
        <v>10</v>
      </c>
      <c r="O2" s="74" t="s">
        <v>11</v>
      </c>
    </row>
    <row r="3" spans="1:15" ht="42" customHeight="1" x14ac:dyDescent="0.2">
      <c r="A3" s="74"/>
      <c r="B3" s="74"/>
      <c r="C3" s="74"/>
      <c r="D3" s="74"/>
      <c r="E3" s="74"/>
      <c r="F3" s="5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26" t="s">
        <v>17</v>
      </c>
      <c r="L3" s="5" t="s">
        <v>18</v>
      </c>
      <c r="M3" s="74"/>
      <c r="N3" s="74"/>
      <c r="O3" s="74"/>
    </row>
    <row r="4" spans="1:15" ht="48.95" customHeight="1" x14ac:dyDescent="0.2">
      <c r="A4" s="6"/>
      <c r="B4" s="6"/>
      <c r="C4" s="7" t="s">
        <v>19</v>
      </c>
      <c r="D4" s="8" t="s">
        <v>20</v>
      </c>
      <c r="E4" s="8" t="s">
        <v>20</v>
      </c>
      <c r="F4" s="9" t="s">
        <v>21</v>
      </c>
      <c r="G4" s="10" t="s">
        <v>22</v>
      </c>
      <c r="H4" s="9" t="s">
        <v>23</v>
      </c>
      <c r="I4" s="27" t="s">
        <v>24</v>
      </c>
      <c r="J4" s="10" t="s">
        <v>25</v>
      </c>
      <c r="K4" s="28" t="s">
        <v>26</v>
      </c>
      <c r="L4" s="29" t="s">
        <v>27</v>
      </c>
      <c r="M4" s="10" t="s">
        <v>28</v>
      </c>
      <c r="N4" s="10" t="s">
        <v>29</v>
      </c>
      <c r="O4" s="30" t="s">
        <v>30</v>
      </c>
    </row>
    <row r="5" spans="1:15" ht="48.95" customHeight="1" x14ac:dyDescent="0.2">
      <c r="A5" s="11">
        <v>1</v>
      </c>
      <c r="B5" s="11" t="s">
        <v>31</v>
      </c>
      <c r="C5" s="12"/>
      <c r="D5" s="13"/>
      <c r="E5" s="13"/>
      <c r="F5" s="14"/>
      <c r="G5" s="15"/>
      <c r="H5" s="14">
        <v>567793.39</v>
      </c>
      <c r="I5" s="31">
        <v>0.4</v>
      </c>
      <c r="J5" s="15">
        <f>H5*I5</f>
        <v>227117.35600000003</v>
      </c>
      <c r="K5" s="32"/>
      <c r="L5" s="33"/>
      <c r="M5" s="15"/>
      <c r="N5" s="15"/>
      <c r="O5" s="14"/>
    </row>
    <row r="6" spans="1:15" ht="48.95" customHeight="1" x14ac:dyDescent="0.2">
      <c r="A6" s="11">
        <v>2</v>
      </c>
      <c r="B6" s="11" t="s">
        <v>41</v>
      </c>
      <c r="C6" s="12"/>
      <c r="D6" s="13"/>
      <c r="E6" s="13"/>
      <c r="F6" s="14"/>
      <c r="G6" s="15"/>
      <c r="H6" s="14">
        <v>401366.65</v>
      </c>
      <c r="I6" s="31">
        <v>0.4</v>
      </c>
      <c r="J6" s="15">
        <f>H6*I6</f>
        <v>160546.66000000003</v>
      </c>
      <c r="K6" s="32"/>
      <c r="L6" s="33"/>
      <c r="M6" s="15"/>
      <c r="N6" s="15"/>
      <c r="O6" s="14"/>
    </row>
    <row r="7" spans="1:15" ht="24.95" customHeight="1" x14ac:dyDescent="0.2">
      <c r="A7" s="16"/>
      <c r="B7" s="17" t="s">
        <v>32</v>
      </c>
      <c r="C7" s="17"/>
      <c r="D7" s="17"/>
      <c r="E7" s="16"/>
      <c r="F7" s="18"/>
      <c r="G7" s="19"/>
      <c r="H7" s="19"/>
      <c r="I7" s="34"/>
      <c r="J7" s="19">
        <f>J5+J6</f>
        <v>387664.01600000006</v>
      </c>
      <c r="K7" s="19"/>
      <c r="L7" s="35"/>
      <c r="M7" s="36" t="s">
        <v>33</v>
      </c>
      <c r="N7" s="36" t="s">
        <v>34</v>
      </c>
      <c r="O7" s="37"/>
    </row>
    <row r="8" spans="1:15" ht="24.95" customHeight="1" x14ac:dyDescent="0.2">
      <c r="A8" s="20"/>
      <c r="B8" s="76" t="s">
        <v>35</v>
      </c>
      <c r="C8" s="76"/>
      <c r="D8" s="76"/>
      <c r="E8" s="76"/>
      <c r="F8" s="21"/>
      <c r="G8" s="22"/>
      <c r="H8" s="22"/>
      <c r="I8" s="22"/>
      <c r="J8" s="22">
        <v>387000</v>
      </c>
      <c r="K8" s="38"/>
      <c r="L8" s="39"/>
      <c r="M8" s="22"/>
      <c r="N8" s="22"/>
      <c r="O8" s="40" t="s">
        <v>36</v>
      </c>
    </row>
    <row r="9" spans="1:15" ht="24.95" customHeight="1" x14ac:dyDescent="0.2">
      <c r="A9" s="77" t="s">
        <v>37</v>
      </c>
      <c r="B9" s="77"/>
      <c r="C9" s="77"/>
      <c r="D9" s="77"/>
      <c r="E9" s="77"/>
      <c r="F9" s="78"/>
      <c r="G9" s="77"/>
      <c r="H9" s="77"/>
      <c r="I9" s="77"/>
      <c r="J9" s="77"/>
      <c r="K9" s="79"/>
      <c r="L9" s="78"/>
      <c r="M9" s="77"/>
      <c r="N9" s="77"/>
      <c r="O9" s="77"/>
    </row>
    <row r="10" spans="1:15" ht="24.95" customHeight="1" x14ac:dyDescent="0.2">
      <c r="A10" s="77" t="s">
        <v>38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ht="26.25" customHeight="1" x14ac:dyDescent="0.2">
      <c r="A11" s="23"/>
      <c r="B11" s="24"/>
      <c r="C11" s="24"/>
      <c r="D11" s="24"/>
      <c r="E11" s="24"/>
      <c r="F11" s="25"/>
      <c r="G11" s="80" t="s">
        <v>39</v>
      </c>
      <c r="H11" s="80"/>
      <c r="I11" s="80"/>
      <c r="J11" s="81"/>
      <c r="K11" s="82"/>
      <c r="L11" s="83" t="s">
        <v>40</v>
      </c>
      <c r="M11" s="84"/>
      <c r="N11" s="24"/>
      <c r="O11" s="24"/>
    </row>
    <row r="12" spans="1:15" ht="28.5" customHeight="1" x14ac:dyDescent="0.2">
      <c r="A12" s="23"/>
      <c r="B12" s="24"/>
      <c r="C12" s="24"/>
      <c r="D12" s="24"/>
      <c r="E12" s="24"/>
      <c r="F12" s="25"/>
      <c r="J12" s="24"/>
      <c r="K12" s="41"/>
      <c r="L12" s="25"/>
      <c r="M12" s="24"/>
      <c r="N12" s="24"/>
      <c r="O12" s="24"/>
    </row>
  </sheetData>
  <mergeCells count="18">
    <mergeCell ref="A9:O9"/>
    <mergeCell ref="A10:O10"/>
    <mergeCell ref="G11:I11"/>
    <mergeCell ref="J11:K11"/>
    <mergeCell ref="L11:M11"/>
    <mergeCell ref="A1:O1"/>
    <mergeCell ref="F2:G2"/>
    <mergeCell ref="H2:J2"/>
    <mergeCell ref="K2:L2"/>
    <mergeCell ref="B8:E8"/>
    <mergeCell ref="A2:A3"/>
    <mergeCell ref="B2:B3"/>
    <mergeCell ref="C2:C3"/>
    <mergeCell ref="D2:D3"/>
    <mergeCell ref="E2:E3"/>
    <mergeCell ref="M2:M3"/>
    <mergeCell ref="N2:N3"/>
    <mergeCell ref="O2:O3"/>
  </mergeCells>
  <phoneticPr fontId="14" type="noConversion"/>
  <pageMargins left="0.35763888888888901" right="0.35763888888888901" top="1" bottom="0.80277777777777803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I22" sqref="I22"/>
    </sheetView>
  </sheetViews>
  <sheetFormatPr defaultRowHeight="12.75" x14ac:dyDescent="0.2"/>
  <cols>
    <col min="2" max="2" width="34" customWidth="1"/>
    <col min="4" max="4" width="12.7109375" customWidth="1"/>
    <col min="5" max="5" width="14" customWidth="1"/>
  </cols>
  <sheetData>
    <row r="1" spans="1:6" ht="21" thickBot="1" x14ac:dyDescent="0.25">
      <c r="A1" s="85" t="s">
        <v>42</v>
      </c>
      <c r="B1" s="85"/>
      <c r="C1" s="85"/>
      <c r="D1" s="85"/>
      <c r="E1" s="85"/>
      <c r="F1" s="85"/>
    </row>
    <row r="2" spans="1:6" ht="25.5" x14ac:dyDescent="0.2">
      <c r="A2" s="42" t="s">
        <v>1</v>
      </c>
      <c r="B2" s="43" t="s">
        <v>43</v>
      </c>
      <c r="C2" s="44" t="s">
        <v>44</v>
      </c>
      <c r="D2" s="43" t="s">
        <v>45</v>
      </c>
      <c r="E2" s="44" t="s">
        <v>46</v>
      </c>
      <c r="F2" s="45" t="s">
        <v>47</v>
      </c>
    </row>
    <row r="3" spans="1:6" ht="25.5" x14ac:dyDescent="0.2">
      <c r="A3" s="46">
        <v>1</v>
      </c>
      <c r="B3" s="47" t="s">
        <v>48</v>
      </c>
      <c r="C3" s="48">
        <v>146.98079999999999</v>
      </c>
      <c r="D3" s="48">
        <v>496.91405251066698</v>
      </c>
      <c r="E3" s="48">
        <v>73036.824969259833</v>
      </c>
      <c r="F3" s="49"/>
    </row>
    <row r="4" spans="1:6" ht="25.5" x14ac:dyDescent="0.2">
      <c r="A4" s="46">
        <v>2</v>
      </c>
      <c r="B4" s="50" t="s">
        <v>49</v>
      </c>
      <c r="C4" s="48">
        <v>119.364</v>
      </c>
      <c r="D4" s="48">
        <v>557.36783609012696</v>
      </c>
      <c r="E4" s="48">
        <v>66529.654387061921</v>
      </c>
      <c r="F4" s="51"/>
    </row>
    <row r="5" spans="1:6" ht="25.5" x14ac:dyDescent="0.2">
      <c r="A5" s="46">
        <v>3</v>
      </c>
      <c r="B5" s="50" t="s">
        <v>50</v>
      </c>
      <c r="C5" s="48">
        <v>3.4398</v>
      </c>
      <c r="D5" s="48">
        <v>878.39145385004701</v>
      </c>
      <c r="E5" s="48">
        <v>3021.4909229533919</v>
      </c>
      <c r="F5" s="51"/>
    </row>
    <row r="6" spans="1:6" ht="25.5" x14ac:dyDescent="0.2">
      <c r="A6" s="46">
        <v>4</v>
      </c>
      <c r="B6" s="47" t="s">
        <v>51</v>
      </c>
      <c r="C6" s="48">
        <v>32.593199999999996</v>
      </c>
      <c r="D6" s="48">
        <v>452.31641763070598</v>
      </c>
      <c r="E6" s="48">
        <v>14742.439463121125</v>
      </c>
      <c r="F6" s="51"/>
    </row>
    <row r="7" spans="1:6" ht="25.5" x14ac:dyDescent="0.2">
      <c r="A7" s="46">
        <v>5</v>
      </c>
      <c r="B7" s="50" t="s">
        <v>52</v>
      </c>
      <c r="C7" s="48">
        <v>153.8784</v>
      </c>
      <c r="D7" s="48">
        <v>654.014090188512</v>
      </c>
      <c r="E7" s="48">
        <v>100638.64177566393</v>
      </c>
      <c r="F7" s="49"/>
    </row>
    <row r="8" spans="1:6" ht="25.5" x14ac:dyDescent="0.2">
      <c r="A8" s="46">
        <v>6</v>
      </c>
      <c r="B8" s="50" t="s">
        <v>53</v>
      </c>
      <c r="C8" s="48">
        <v>82.882800000000003</v>
      </c>
      <c r="D8" s="48">
        <v>929.11090472171497</v>
      </c>
      <c r="E8" s="48">
        <v>77007.313293868967</v>
      </c>
      <c r="F8" s="49"/>
    </row>
    <row r="9" spans="1:6" ht="38.25" x14ac:dyDescent="0.2">
      <c r="A9" s="46">
        <v>7</v>
      </c>
      <c r="B9" s="50" t="s">
        <v>54</v>
      </c>
      <c r="C9" s="48">
        <v>27.627600000000001</v>
      </c>
      <c r="D9" s="48">
        <v>942.76831357127196</v>
      </c>
      <c r="E9" s="48">
        <v>26046.425860021674</v>
      </c>
      <c r="F9" s="86"/>
    </row>
    <row r="10" spans="1:6" ht="25.5" x14ac:dyDescent="0.2">
      <c r="A10" s="46">
        <v>8</v>
      </c>
      <c r="B10" s="47" t="s">
        <v>55</v>
      </c>
      <c r="C10" s="48">
        <v>12.759600000000001</v>
      </c>
      <c r="D10" s="48">
        <v>563.95771803884895</v>
      </c>
      <c r="E10" s="48">
        <v>7195.8748990884978</v>
      </c>
      <c r="F10" s="87"/>
    </row>
    <row r="11" spans="1:6" ht="25.5" x14ac:dyDescent="0.2">
      <c r="A11" s="46">
        <v>9</v>
      </c>
      <c r="B11" s="50" t="s">
        <v>56</v>
      </c>
      <c r="C11" s="48">
        <v>17.199000000000002</v>
      </c>
      <c r="D11" s="48">
        <v>675.88243585768498</v>
      </c>
      <c r="E11" s="48">
        <v>11624.502014316326</v>
      </c>
      <c r="F11" s="87"/>
    </row>
    <row r="12" spans="1:6" ht="25.5" x14ac:dyDescent="0.2">
      <c r="A12" s="46">
        <v>10</v>
      </c>
      <c r="B12" s="47" t="s">
        <v>57</v>
      </c>
      <c r="C12" s="48">
        <v>22.5246</v>
      </c>
      <c r="D12" s="48">
        <v>406.88387015073499</v>
      </c>
      <c r="E12" s="48">
        <v>9164.8964215972446</v>
      </c>
      <c r="F12" s="87"/>
    </row>
    <row r="13" spans="1:6" ht="25.5" x14ac:dyDescent="0.2">
      <c r="A13" s="46">
        <v>11</v>
      </c>
      <c r="B13" s="50" t="s">
        <v>58</v>
      </c>
      <c r="C13" s="48">
        <v>176.3424</v>
      </c>
      <c r="D13" s="48">
        <v>431.66964181280701</v>
      </c>
      <c r="E13" s="48">
        <v>76121.660644410746</v>
      </c>
      <c r="F13" s="87"/>
    </row>
    <row r="14" spans="1:6" ht="25.5" x14ac:dyDescent="0.2">
      <c r="A14" s="46">
        <v>12</v>
      </c>
      <c r="B14" s="50" t="s">
        <v>59</v>
      </c>
      <c r="C14" s="48">
        <v>243.73439999999999</v>
      </c>
      <c r="D14" s="48">
        <v>403.095332864856</v>
      </c>
      <c r="E14" s="48">
        <v>98248.199098615951</v>
      </c>
      <c r="F14" s="88"/>
    </row>
    <row r="15" spans="1:6" ht="25.5" x14ac:dyDescent="0.2">
      <c r="A15" s="46">
        <v>13</v>
      </c>
      <c r="B15" s="50" t="s">
        <v>60</v>
      </c>
      <c r="C15" s="52">
        <v>5.9598000000000004</v>
      </c>
      <c r="D15" s="52">
        <v>740.875625165467</v>
      </c>
      <c r="E15" s="48">
        <v>4415.4705508611505</v>
      </c>
      <c r="F15" s="53"/>
    </row>
    <row r="16" spans="1:6" ht="13.5" thickBot="1" x14ac:dyDescent="0.25">
      <c r="A16" s="54" t="s">
        <v>32</v>
      </c>
      <c r="B16" s="55"/>
      <c r="C16" s="56">
        <f>SUM(C3:C15)</f>
        <v>1045.2864</v>
      </c>
      <c r="D16" s="57">
        <f>E16/C16</f>
        <v>543.1940894867098</v>
      </c>
      <c r="E16" s="56">
        <f>SUM(E3:E15)</f>
        <v>567793.39430084068</v>
      </c>
      <c r="F16" s="58"/>
    </row>
    <row r="17" spans="1:6" x14ac:dyDescent="0.2">
      <c r="A17" s="89" t="s">
        <v>61</v>
      </c>
      <c r="B17" s="89"/>
      <c r="C17" s="89"/>
      <c r="D17" s="89"/>
      <c r="E17" s="89"/>
      <c r="F17" s="59"/>
    </row>
  </sheetData>
  <mergeCells count="3">
    <mergeCell ref="A1:F1"/>
    <mergeCell ref="F9:F14"/>
    <mergeCell ref="A17:E17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31" sqref="B31"/>
    </sheetView>
  </sheetViews>
  <sheetFormatPr defaultColWidth="10" defaultRowHeight="12.75" x14ac:dyDescent="0.2"/>
  <cols>
    <col min="1" max="1" width="6" style="67" customWidth="1"/>
    <col min="2" max="2" width="40.85546875" style="66" customWidth="1"/>
    <col min="3" max="3" width="16.85546875" style="66" customWidth="1"/>
    <col min="4" max="4" width="14.5703125" style="66" customWidth="1"/>
    <col min="5" max="5" width="16" style="66" customWidth="1"/>
    <col min="6" max="6" width="7.85546875" style="66" customWidth="1"/>
    <col min="7" max="16384" width="10" style="66"/>
  </cols>
  <sheetData>
    <row r="1" spans="1:8" s="59" customFormat="1" ht="21" thickBot="1" x14ac:dyDescent="0.25">
      <c r="A1" s="85" t="s">
        <v>62</v>
      </c>
      <c r="B1" s="85"/>
      <c r="C1" s="85"/>
      <c r="D1" s="85"/>
      <c r="E1" s="85"/>
      <c r="F1" s="85"/>
    </row>
    <row r="2" spans="1:8" s="60" customFormat="1" ht="25.5" x14ac:dyDescent="0.2">
      <c r="A2" s="42" t="s">
        <v>1</v>
      </c>
      <c r="B2" s="43" t="s">
        <v>43</v>
      </c>
      <c r="C2" s="44" t="s">
        <v>44</v>
      </c>
      <c r="D2" s="43" t="s">
        <v>45</v>
      </c>
      <c r="E2" s="44" t="s">
        <v>46</v>
      </c>
      <c r="F2" s="45" t="s">
        <v>47</v>
      </c>
    </row>
    <row r="3" spans="1:8" s="59" customFormat="1" ht="25.5" x14ac:dyDescent="0.2">
      <c r="A3" s="46">
        <v>1</v>
      </c>
      <c r="B3" s="50" t="s">
        <v>63</v>
      </c>
      <c r="C3" s="48">
        <v>109.0592</v>
      </c>
      <c r="D3" s="48">
        <v>485.56147300667698</v>
      </c>
      <c r="E3" s="48">
        <v>52954.945796929787</v>
      </c>
      <c r="F3" s="49"/>
      <c r="H3" s="60"/>
    </row>
    <row r="4" spans="1:8" s="59" customFormat="1" ht="25.5" x14ac:dyDescent="0.2">
      <c r="A4" s="46">
        <v>2</v>
      </c>
      <c r="B4" s="50" t="s">
        <v>49</v>
      </c>
      <c r="C4" s="48">
        <v>80.995199999999997</v>
      </c>
      <c r="D4" s="48">
        <v>504.536179939014</v>
      </c>
      <c r="E4" s="48">
        <v>40865.008801396427</v>
      </c>
      <c r="F4" s="51"/>
    </row>
    <row r="5" spans="1:8" s="59" customFormat="1" ht="25.5" x14ac:dyDescent="0.2">
      <c r="A5" s="46">
        <v>3</v>
      </c>
      <c r="B5" s="50" t="s">
        <v>50</v>
      </c>
      <c r="C5" s="48">
        <v>2.2932000000000001</v>
      </c>
      <c r="D5" s="48">
        <v>504.536179939014</v>
      </c>
      <c r="E5" s="48">
        <v>2014.327281968928</v>
      </c>
      <c r="F5" s="51"/>
    </row>
    <row r="6" spans="1:8" s="59" customFormat="1" ht="25.5" x14ac:dyDescent="0.2">
      <c r="A6" s="46">
        <v>4</v>
      </c>
      <c r="B6" s="50" t="s">
        <v>51</v>
      </c>
      <c r="C6" s="48">
        <v>23.8048</v>
      </c>
      <c r="D6" s="48">
        <v>504.536179939014</v>
      </c>
      <c r="E6" s="48">
        <v>13429.585777140017</v>
      </c>
      <c r="F6" s="51"/>
    </row>
    <row r="7" spans="1:8" s="59" customFormat="1" ht="25.5" x14ac:dyDescent="0.2">
      <c r="A7" s="46">
        <v>5</v>
      </c>
      <c r="B7" s="50" t="s">
        <v>52</v>
      </c>
      <c r="C7" s="48">
        <v>110.0736</v>
      </c>
      <c r="D7" s="48">
        <v>504.536179939014</v>
      </c>
      <c r="E7" s="48">
        <v>69371.067531291526</v>
      </c>
      <c r="F7" s="49"/>
      <c r="G7" s="61"/>
    </row>
    <row r="8" spans="1:8" s="59" customFormat="1" ht="25.5" x14ac:dyDescent="0.2">
      <c r="A8" s="46">
        <v>6</v>
      </c>
      <c r="B8" s="50" t="s">
        <v>64</v>
      </c>
      <c r="C8" s="48">
        <v>95.0976</v>
      </c>
      <c r="D8" s="48">
        <v>504.536179939014</v>
      </c>
      <c r="E8" s="48">
        <v>57425.655221449502</v>
      </c>
      <c r="F8" s="49"/>
    </row>
    <row r="9" spans="1:8" s="59" customFormat="1" ht="25.5" x14ac:dyDescent="0.2">
      <c r="A9" s="46">
        <v>7</v>
      </c>
      <c r="B9" s="50" t="s">
        <v>53</v>
      </c>
      <c r="C9" s="48">
        <v>45.988799999999998</v>
      </c>
      <c r="D9" s="48">
        <v>504.536179939014</v>
      </c>
      <c r="E9" s="48">
        <v>37519.278153810679</v>
      </c>
      <c r="F9" s="86"/>
    </row>
    <row r="10" spans="1:8" s="59" customFormat="1" ht="25.5" x14ac:dyDescent="0.2">
      <c r="A10" s="46">
        <v>8</v>
      </c>
      <c r="B10" s="50" t="s">
        <v>54</v>
      </c>
      <c r="C10" s="48">
        <v>15.329599999999999</v>
      </c>
      <c r="D10" s="48">
        <v>504.536179939014</v>
      </c>
      <c r="E10" s="48">
        <v>12715.788665970411</v>
      </c>
      <c r="F10" s="87"/>
    </row>
    <row r="11" spans="1:8" s="59" customFormat="1" x14ac:dyDescent="0.2">
      <c r="A11" s="46">
        <v>9</v>
      </c>
      <c r="B11" s="50" t="s">
        <v>56</v>
      </c>
      <c r="C11" s="48">
        <v>58.312800000000003</v>
      </c>
      <c r="D11" s="48">
        <v>504.536179939014</v>
      </c>
      <c r="E11" s="48">
        <v>35654.610488846993</v>
      </c>
      <c r="F11" s="87"/>
    </row>
    <row r="12" spans="1:8" s="59" customFormat="1" ht="25.5" x14ac:dyDescent="0.2">
      <c r="A12" s="46">
        <v>10</v>
      </c>
      <c r="B12" s="50" t="s">
        <v>59</v>
      </c>
      <c r="C12" s="48">
        <v>166.2336</v>
      </c>
      <c r="D12" s="48">
        <v>504.536179939014</v>
      </c>
      <c r="E12" s="48">
        <v>66594.252632404678</v>
      </c>
      <c r="F12" s="87"/>
    </row>
    <row r="13" spans="1:8" s="59" customFormat="1" ht="25.5" x14ac:dyDescent="0.2">
      <c r="A13" s="46">
        <v>11</v>
      </c>
      <c r="B13" s="50" t="s">
        <v>65</v>
      </c>
      <c r="C13" s="48">
        <v>15.362399999999999</v>
      </c>
      <c r="D13" s="48">
        <v>504.536179939014</v>
      </c>
      <c r="E13" s="48">
        <v>9928.1534107360167</v>
      </c>
      <c r="F13" s="87"/>
    </row>
    <row r="14" spans="1:8" s="59" customFormat="1" ht="25.5" x14ac:dyDescent="0.2">
      <c r="A14" s="46">
        <v>12</v>
      </c>
      <c r="B14" s="62" t="s">
        <v>60</v>
      </c>
      <c r="C14" s="52">
        <v>4.0111999999999997</v>
      </c>
      <c r="D14" s="48">
        <v>504.536179939014</v>
      </c>
      <c r="E14" s="48">
        <v>2893.9797361194669</v>
      </c>
      <c r="F14" s="53"/>
    </row>
    <row r="15" spans="1:8" s="59" customFormat="1" ht="13.5" thickBot="1" x14ac:dyDescent="0.25">
      <c r="A15" s="54" t="s">
        <v>32</v>
      </c>
      <c r="B15" s="55"/>
      <c r="C15" s="56">
        <f>SUM(C3:C14)</f>
        <v>726.56200000000013</v>
      </c>
      <c r="D15" s="48">
        <v>504.536179939014</v>
      </c>
      <c r="E15" s="56">
        <f>SUM(E3:E14)</f>
        <v>401366.65349806444</v>
      </c>
      <c r="F15" s="58"/>
    </row>
    <row r="16" spans="1:8" s="59" customFormat="1" x14ac:dyDescent="0.2">
      <c r="A16" s="89" t="s">
        <v>61</v>
      </c>
      <c r="B16" s="89"/>
      <c r="C16" s="89"/>
      <c r="D16" s="89"/>
      <c r="E16" s="89"/>
    </row>
    <row r="17" spans="1:5" x14ac:dyDescent="0.2">
      <c r="A17" s="63"/>
      <c r="B17" s="64"/>
      <c r="C17" s="65"/>
      <c r="D17" s="65"/>
      <c r="E17" s="65"/>
    </row>
    <row r="23" spans="1:5" x14ac:dyDescent="0.2">
      <c r="B23" s="68"/>
    </row>
    <row r="24" spans="1:5" x14ac:dyDescent="0.2">
      <c r="B24" s="68"/>
    </row>
    <row r="25" spans="1:5" x14ac:dyDescent="0.2">
      <c r="B25" s="68"/>
    </row>
  </sheetData>
  <mergeCells count="3">
    <mergeCell ref="A1:F1"/>
    <mergeCell ref="F9:F13"/>
    <mergeCell ref="A16:E16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3#、5#楼</vt:lpstr>
      <vt:lpstr>3#楼明细</vt:lpstr>
      <vt:lpstr>5#明细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张磊</cp:lastModifiedBy>
  <cp:lastPrinted>2022-11-09T06:55:01Z</cp:lastPrinted>
  <dcterms:created xsi:type="dcterms:W3CDTF">2020-11-19T09:45:00Z</dcterms:created>
  <dcterms:modified xsi:type="dcterms:W3CDTF">2022-11-09T06:55:04Z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67F1E6579EC24DB69860F6344A4850ED</vt:lpwstr>
  </property>
</Properties>
</file>