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工程结算汇总表" sheetId="3" r:id="rId2"/>
    <sheet name="4结算明细汇总表" sheetId="9" r:id="rId3"/>
  </sheets>
  <definedNames>
    <definedName name="_xlnm.Print_Area" localSheetId="0">'2资料存档目录'!$A$1:$F$18</definedName>
    <definedName name="_xlnm.Print_Area" localSheetId="1">'3工程结算汇总表'!$A$1:$H$34</definedName>
    <definedName name="_xlnm.Print_Area" localSheetId="2">'4结算明细汇总表'!$A$1:$G$1</definedName>
  </definedNames>
  <calcPr calcId="144525" fullPrecision="0"/>
</workbook>
</file>

<file path=xl/sharedStrings.xml><?xml version="1.0" encoding="utf-8"?>
<sst xmlns="http://schemas.openxmlformats.org/spreadsheetml/2006/main" count="153" uniqueCount="112">
  <si>
    <t>栾川山水文苑s1地块桩基检测合同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</si>
  <si>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</si>
  <si>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</si>
  <si>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</si>
  <si>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</si>
  <si>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</si>
  <si>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</si>
  <si>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栾川山水文苑s1地块桩基检测合同结算审批表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</si>
  <si>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</si>
  <si>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</si>
  <si>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</si>
  <si>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</si>
  <si>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</si>
  <si>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</si>
  <si>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</si>
  <si>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</si>
  <si>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</si>
  <si>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</si>
  <si>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</si>
  <si>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</si>
  <si>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</si>
  <si>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</si>
  <si>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</si>
  <si>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</si>
  <si>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</si>
  <si>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往来账目明细</t>
  </si>
  <si>
    <t>第9页</t>
  </si>
  <si>
    <t>工程结算资料核对确认表</t>
  </si>
  <si>
    <t>第10页</t>
  </si>
  <si>
    <t>签证单：LCS1-JA-034-001</t>
  </si>
  <si>
    <t>1份5页</t>
  </si>
  <si>
    <t>第11-16页</t>
  </si>
  <si>
    <t>复印件</t>
  </si>
  <si>
    <t>签证单：LCS1-JA-034-002</t>
  </si>
  <si>
    <t>1份6页</t>
  </si>
  <si>
    <t>第17-23页</t>
  </si>
  <si>
    <t>1份12页</t>
  </si>
  <si>
    <t>第24-29页</t>
  </si>
  <si>
    <t>桩基检测报告（12#、16#、17#、18#、19#、20#）</t>
  </si>
  <si>
    <t>五册</t>
  </si>
  <si>
    <t>造价师：</t>
  </si>
  <si>
    <t>日期：</t>
  </si>
  <si>
    <t>栾川山水文苑s1地块桩基检测合同结算汇总表</t>
  </si>
  <si>
    <t xml:space="preserve">合同编号：LCS1-JA-034                                 合同金额：197892元 </t>
  </si>
  <si>
    <t>合同名称：栾川山水文苑s1地块桩基检测合同</t>
  </si>
  <si>
    <t>甲    方：栾川县浩德颐康文旅有限公司</t>
  </si>
  <si>
    <t>乙    方：中汽建工（洛阳）检测有限公司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</si>
  <si>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</si>
  <si>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</si>
  <si>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</si>
  <si>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</si>
  <si>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</si>
  <si>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</si>
  <si>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</si>
  <si>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</si>
  <si>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</si>
  <si>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</si>
  <si>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</si>
  <si>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</si>
  <si>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</si>
  <si>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</si>
  <si>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</si>
  <si>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</si>
  <si>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</si>
  <si>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</si>
  <si>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</si>
  <si>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</si>
  <si>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</si>
  <si>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</si>
  <si>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</si>
  <si>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</si>
  <si>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</si>
  <si>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</si>
  <si>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</si>
  <si>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</si>
  <si>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</si>
  <si>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</si>
  <si>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</si>
  <si>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</si>
  <si>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</si>
  <si>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</si>
  <si>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栾川山水文苑s1地块桩基检测合同结算价明细汇总表</t>
  </si>
  <si>
    <t>单体名称</t>
  </si>
  <si>
    <t>检测方法</t>
  </si>
  <si>
    <t>设计承载</t>
  </si>
  <si>
    <t>检测</t>
  </si>
  <si>
    <t>单根最大</t>
  </si>
  <si>
    <t>含税单价</t>
  </si>
  <si>
    <t>小计</t>
  </si>
  <si>
    <t>力特征值</t>
  </si>
  <si>
    <t>数量</t>
  </si>
  <si>
    <t>堆载量</t>
  </si>
  <si>
    <t>（元）</t>
  </si>
  <si>
    <r>
      <rPr>
        <sz val="12"/>
        <rFont val="宋体"/>
        <charset val="134"/>
      </rPr>
      <t>（</t>
    </r>
    <r>
      <rPr>
        <sz val="12"/>
        <rFont val="等线"/>
        <charset val="134"/>
      </rPr>
      <t>kN</t>
    </r>
    <r>
      <rPr>
        <sz val="12"/>
        <rFont val="宋体"/>
        <charset val="134"/>
      </rPr>
      <t>）</t>
    </r>
  </si>
  <si>
    <t>（根）</t>
  </si>
  <si>
    <r>
      <rPr>
        <sz val="12"/>
        <rFont val="宋体"/>
        <charset val="134"/>
      </rPr>
      <t>（吨</t>
    </r>
    <r>
      <rPr>
        <sz val="12"/>
        <rFont val="等线"/>
        <charset val="134"/>
      </rPr>
      <t>/</t>
    </r>
    <r>
      <rPr>
        <sz val="12"/>
        <rFont val="宋体"/>
        <charset val="134"/>
      </rPr>
      <t>点）</t>
    </r>
  </si>
  <si>
    <r>
      <rPr>
        <sz val="12"/>
        <rFont val="宋体"/>
        <charset val="134"/>
      </rPr>
      <t>（元</t>
    </r>
    <r>
      <rPr>
        <sz val="12"/>
        <rFont val="等线"/>
        <charset val="134"/>
      </rPr>
      <t>/</t>
    </r>
    <r>
      <rPr>
        <sz val="12"/>
        <rFont val="宋体"/>
        <charset val="134"/>
      </rPr>
      <t>吨）</t>
    </r>
  </si>
  <si>
    <t>合同内</t>
  </si>
  <si>
    <r>
      <rPr>
        <sz val="12"/>
        <rFont val="等线"/>
        <charset val="134"/>
      </rPr>
      <t>1</t>
    </r>
    <r>
      <rPr>
        <sz val="12"/>
        <rFont val="等线"/>
        <charset val="134"/>
      </rPr>
      <t>2</t>
    </r>
    <r>
      <rPr>
        <sz val="12"/>
        <rFont val="等线"/>
        <charset val="134"/>
      </rPr>
      <t>#</t>
    </r>
    <r>
      <rPr>
        <sz val="12"/>
        <rFont val="宋体"/>
        <charset val="134"/>
      </rPr>
      <t>楼</t>
    </r>
  </si>
  <si>
    <t>单桩静载荷试验</t>
  </si>
  <si>
    <r>
      <rPr>
        <sz val="12"/>
        <rFont val="等线"/>
        <charset val="134"/>
      </rPr>
      <t>1</t>
    </r>
    <r>
      <rPr>
        <sz val="12"/>
        <rFont val="等线"/>
        <charset val="134"/>
      </rPr>
      <t>6</t>
    </r>
    <r>
      <rPr>
        <sz val="12"/>
        <rFont val="等线"/>
        <charset val="134"/>
      </rPr>
      <t>#</t>
    </r>
    <r>
      <rPr>
        <sz val="12"/>
        <rFont val="宋体"/>
        <charset val="134"/>
      </rPr>
      <t>楼</t>
    </r>
  </si>
  <si>
    <t>单桩静</t>
  </si>
  <si>
    <r>
      <rPr>
        <sz val="12"/>
        <rFont val="等线"/>
        <charset val="134"/>
      </rPr>
      <t>1</t>
    </r>
    <r>
      <rPr>
        <sz val="12"/>
        <rFont val="等线"/>
        <charset val="134"/>
      </rPr>
      <t>7</t>
    </r>
    <r>
      <rPr>
        <sz val="12"/>
        <rFont val="等线"/>
        <charset val="134"/>
      </rPr>
      <t>#</t>
    </r>
    <r>
      <rPr>
        <sz val="12"/>
        <rFont val="宋体"/>
        <charset val="134"/>
      </rPr>
      <t>楼</t>
    </r>
  </si>
  <si>
    <r>
      <rPr>
        <sz val="12"/>
        <rFont val="等线"/>
        <charset val="134"/>
      </rPr>
      <t>1</t>
    </r>
    <r>
      <rPr>
        <sz val="12"/>
        <rFont val="等线"/>
        <charset val="134"/>
      </rPr>
      <t>8</t>
    </r>
    <r>
      <rPr>
        <sz val="12"/>
        <rFont val="等线"/>
        <charset val="134"/>
      </rPr>
      <t>#</t>
    </r>
    <r>
      <rPr>
        <sz val="12"/>
        <rFont val="宋体"/>
        <charset val="134"/>
      </rPr>
      <t>楼</t>
    </r>
  </si>
  <si>
    <r>
      <rPr>
        <sz val="12"/>
        <rFont val="等线"/>
        <charset val="134"/>
      </rPr>
      <t>1</t>
    </r>
    <r>
      <rPr>
        <sz val="12"/>
        <rFont val="等线"/>
        <charset val="134"/>
      </rPr>
      <t>9</t>
    </r>
    <r>
      <rPr>
        <sz val="12"/>
        <rFont val="等线"/>
        <charset val="134"/>
      </rPr>
      <t>#</t>
    </r>
    <r>
      <rPr>
        <sz val="12"/>
        <rFont val="宋体"/>
        <charset val="134"/>
      </rPr>
      <t>楼</t>
    </r>
  </si>
  <si>
    <r>
      <rPr>
        <sz val="12"/>
        <rFont val="等线"/>
        <charset val="134"/>
      </rPr>
      <t>2</t>
    </r>
    <r>
      <rPr>
        <sz val="12"/>
        <rFont val="等线"/>
        <charset val="134"/>
      </rPr>
      <t>0</t>
    </r>
    <r>
      <rPr>
        <sz val="12"/>
        <rFont val="等线"/>
        <charset val="134"/>
      </rPr>
      <t>#</t>
    </r>
    <r>
      <rPr>
        <sz val="12"/>
        <rFont val="宋体"/>
        <charset val="134"/>
      </rPr>
      <t>楼</t>
    </r>
  </si>
  <si>
    <t>合计</t>
  </si>
  <si>
    <t>lcs1-JA-034-001</t>
  </si>
  <si>
    <t>16#增加两根检测桩</t>
  </si>
  <si>
    <t>lcs1-JA-034-002</t>
  </si>
  <si>
    <t>17#、18#、19#楼何在调整</t>
  </si>
  <si>
    <t>此签证费用已经包含在合同内容中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</si>
</sst>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等线"/>
      <charset val="134"/>
    </font>
    <font>
      <sz val="12"/>
      <color rgb="FF000000"/>
      <name val="等线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2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17" borderId="20" applyNumberFormat="0" applyAlignment="0" applyProtection="0">
      <alignment vertical="center"/>
    </xf>
    <xf numFmtId="0" fontId="35" fillId="17" borderId="15" applyNumberFormat="0" applyAlignment="0" applyProtection="0">
      <alignment vertical="center"/>
    </xf>
    <xf numFmtId="0" fontId="36" fillId="18" borderId="21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1" fillId="6" borderId="24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1" fillId="6" borderId="24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43" fillId="44" borderId="2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43" fillId="44" borderId="25" applyNumberFormat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3" fillId="42" borderId="16" applyNumberFormat="0" applyAlignment="0" applyProtection="0">
      <alignment vertical="center"/>
    </xf>
    <xf numFmtId="0" fontId="53" fillId="42" borderId="16" applyNumberFormat="0" applyAlignment="0" applyProtection="0">
      <alignment vertical="center"/>
    </xf>
    <xf numFmtId="0" fontId="0" fillId="54" borderId="31" applyNumberFormat="0" applyFont="0" applyAlignment="0" applyProtection="0">
      <alignment vertical="center"/>
    </xf>
    <xf numFmtId="0" fontId="0" fillId="54" borderId="31" applyNumberFormat="0" applyFont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 indent="1"/>
    </xf>
    <xf numFmtId="0" fontId="0" fillId="0" borderId="1" xfId="0" applyBorder="1" applyAlignment="1">
      <alignment horizontal="center" vertical="top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top" wrapText="1"/>
    </xf>
    <xf numFmtId="176" fontId="10" fillId="0" borderId="9" xfId="0" applyNumberFormat="1" applyFont="1" applyBorder="1" applyAlignment="1">
      <alignment horizontal="justify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177" fontId="10" fillId="0" borderId="5" xfId="0" applyNumberFormat="1" applyFont="1" applyBorder="1" applyAlignment="1">
      <alignment horizontal="justify" vertical="top" wrapText="1"/>
    </xf>
    <xf numFmtId="177" fontId="10" fillId="0" borderId="6" xfId="0" applyNumberFormat="1" applyFont="1" applyBorder="1" applyAlignment="1">
      <alignment horizontal="justify" vertical="top" wrapText="1"/>
    </xf>
    <xf numFmtId="177" fontId="10" fillId="0" borderId="7" xfId="0" applyNumberFormat="1" applyFont="1" applyBorder="1" applyAlignment="1">
      <alignment horizontal="justify" vertical="top" wrapText="1"/>
    </xf>
    <xf numFmtId="0" fontId="9" fillId="0" borderId="14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justify" vertical="top" wrapText="1"/>
    </xf>
    <xf numFmtId="178" fontId="7" fillId="0" borderId="5" xfId="0" applyNumberFormat="1" applyFont="1" applyBorder="1" applyAlignment="1">
      <alignment horizontal="left" vertical="top" wrapText="1"/>
    </xf>
    <xf numFmtId="178" fontId="7" fillId="0" borderId="6" xfId="0" applyNumberFormat="1" applyFont="1" applyBorder="1" applyAlignment="1">
      <alignment horizontal="left" vertical="top" wrapText="1"/>
    </xf>
    <xf numFmtId="178" fontId="7" fillId="0" borderId="7" xfId="0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41" applyFont="1" applyFill="1" applyBorder="1" applyAlignment="1">
      <alignment horizontal="center" vertical="center" wrapText="1"/>
    </xf>
    <xf numFmtId="0" fontId="15" fillId="0" borderId="1" xfId="4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2" fillId="0" borderId="1" xfId="0" applyFont="1" applyBorder="1">
      <alignment vertical="center"/>
    </xf>
    <xf numFmtId="0" fontId="0" fillId="0" borderId="1" xfId="0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强调文字颜色 2 2 2" xfId="64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B11" sqref="B11"/>
    </sheetView>
  </sheetViews>
  <sheetFormatPr defaultColWidth="9" defaultRowHeight="14.25"/>
  <cols>
    <col min="1" max="1" width="7.25" style="61" customWidth="1"/>
    <col min="2" max="2" width="40.25" style="62" customWidth="1"/>
    <col min="3" max="3" width="9.25" style="61" customWidth="1"/>
    <col min="4" max="4" width="10.375" style="61" customWidth="1"/>
    <col min="5" max="5" width="13.875" style="61" customWidth="1"/>
    <col min="6" max="6" width="10" style="63" customWidth="1"/>
    <col min="7" max="7" width="8.5" style="62" customWidth="1"/>
    <col min="8" max="8" width="39.375" style="62" customWidth="1"/>
    <col min="9" max="12" width="9" style="62"/>
  </cols>
  <sheetData>
    <row r="1" ht="64" customHeight="1" spans="1:9">
      <c r="A1" s="64" t="s">
        <v>0</v>
      </c>
      <c r="B1" s="64"/>
      <c r="C1" s="64"/>
      <c r="D1" s="64"/>
      <c r="E1" s="64"/>
      <c r="F1" s="64"/>
      <c r="G1" s="65"/>
      <c r="H1" s="65"/>
      <c r="I1" s="65"/>
    </row>
    <row r="2" ht="30.75" customHeight="1" spans="1:6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</row>
    <row r="3" s="57" customFormat="1" ht="36" customHeight="1" spans="1:12">
      <c r="A3" s="67">
        <v>1</v>
      </c>
      <c r="B3" s="68" t="s">
        <v>7</v>
      </c>
      <c r="C3" s="67" t="s">
        <v>8</v>
      </c>
      <c r="D3" s="67" t="s">
        <v>9</v>
      </c>
      <c r="E3" s="67" t="s">
        <v>10</v>
      </c>
      <c r="F3" s="68"/>
      <c r="G3" s="69"/>
      <c r="H3" s="69"/>
      <c r="I3" s="69"/>
      <c r="J3" s="69"/>
      <c r="K3" s="69"/>
      <c r="L3" s="69"/>
    </row>
    <row r="4" s="57" customFormat="1" ht="27" customHeight="1" spans="1:12">
      <c r="A4" s="67">
        <v>2</v>
      </c>
      <c r="B4" s="68" t="s">
        <v>11</v>
      </c>
      <c r="C4" s="67" t="s">
        <v>8</v>
      </c>
      <c r="D4" s="67" t="s">
        <v>12</v>
      </c>
      <c r="E4" s="67" t="s">
        <v>10</v>
      </c>
      <c r="F4" s="68"/>
      <c r="G4" s="69"/>
      <c r="H4" s="69"/>
      <c r="I4" s="69"/>
      <c r="J4" s="69"/>
      <c r="K4" s="69"/>
      <c r="L4" s="69"/>
    </row>
    <row r="5" s="57" customFormat="1" ht="27" customHeight="1" spans="1:12">
      <c r="A5" s="67">
        <v>3</v>
      </c>
      <c r="B5" s="68" t="s">
        <v>13</v>
      </c>
      <c r="C5" s="67" t="s">
        <v>8</v>
      </c>
      <c r="D5" s="67" t="s">
        <v>14</v>
      </c>
      <c r="E5" s="67" t="s">
        <v>10</v>
      </c>
      <c r="F5" s="68"/>
      <c r="G5" s="69"/>
      <c r="H5" s="69"/>
      <c r="I5" s="69"/>
      <c r="J5" s="69"/>
      <c r="K5" s="69"/>
      <c r="L5" s="69"/>
    </row>
    <row r="6" s="57" customFormat="1" ht="27" customHeight="1" spans="1:12">
      <c r="A6" s="67">
        <v>4</v>
      </c>
      <c r="B6" s="68" t="s">
        <v>15</v>
      </c>
      <c r="C6" s="67" t="s">
        <v>8</v>
      </c>
      <c r="D6" s="67" t="s">
        <v>16</v>
      </c>
      <c r="E6" s="67" t="s">
        <v>10</v>
      </c>
      <c r="F6" s="68"/>
      <c r="G6" s="69"/>
      <c r="H6" s="69"/>
      <c r="I6" s="69"/>
      <c r="J6" s="69"/>
      <c r="K6" s="69"/>
      <c r="L6" s="69"/>
    </row>
    <row r="7" s="57" customFormat="1" ht="27" customHeight="1" spans="1:12">
      <c r="A7" s="67">
        <v>5</v>
      </c>
      <c r="B7" s="68" t="s">
        <v>17</v>
      </c>
      <c r="C7" s="67" t="s">
        <v>8</v>
      </c>
      <c r="D7" s="67" t="s">
        <v>18</v>
      </c>
      <c r="E7" s="67" t="s">
        <v>10</v>
      </c>
      <c r="F7" s="68"/>
      <c r="G7" s="69"/>
      <c r="H7" s="69"/>
      <c r="I7" s="69"/>
      <c r="J7" s="69"/>
      <c r="K7" s="69"/>
      <c r="L7" s="69"/>
    </row>
    <row r="8" s="57" customFormat="1" ht="32" customHeight="1" spans="1:12">
      <c r="A8" s="67">
        <v>6</v>
      </c>
      <c r="B8" s="68" t="s">
        <v>19</v>
      </c>
      <c r="C8" s="67" t="s">
        <v>8</v>
      </c>
      <c r="D8" s="67" t="s">
        <v>20</v>
      </c>
      <c r="E8" s="67" t="s">
        <v>10</v>
      </c>
      <c r="F8" s="68"/>
      <c r="G8" s="70"/>
      <c r="H8" s="69"/>
      <c r="I8" s="69"/>
      <c r="J8" s="69"/>
      <c r="K8" s="69"/>
      <c r="L8" s="69"/>
    </row>
    <row r="9" s="57" customFormat="1" ht="32" customHeight="1" spans="1:12">
      <c r="A9" s="67">
        <v>7</v>
      </c>
      <c r="B9" s="68" t="s">
        <v>21</v>
      </c>
      <c r="C9" s="67" t="s">
        <v>8</v>
      </c>
      <c r="D9" s="67" t="s">
        <v>22</v>
      </c>
      <c r="E9" s="67" t="s">
        <v>10</v>
      </c>
      <c r="F9" s="68"/>
      <c r="G9" s="70"/>
      <c r="H9" s="69"/>
      <c r="I9" s="69"/>
      <c r="J9" s="69"/>
      <c r="K9" s="69"/>
      <c r="L9" s="69"/>
    </row>
    <row r="10" s="58" customFormat="1" ht="32" customHeight="1" spans="1:12">
      <c r="A10" s="67">
        <v>8</v>
      </c>
      <c r="B10" s="68" t="s">
        <v>23</v>
      </c>
      <c r="C10" s="67" t="s">
        <v>8</v>
      </c>
      <c r="D10" s="67" t="s">
        <v>24</v>
      </c>
      <c r="E10" s="67" t="s">
        <v>10</v>
      </c>
      <c r="F10" s="68"/>
      <c r="G10" s="71"/>
      <c r="H10" s="72"/>
      <c r="I10" s="78"/>
      <c r="J10" s="78"/>
      <c r="K10" s="78"/>
      <c r="L10" s="78"/>
    </row>
    <row r="11" s="59" customFormat="1" ht="33" customHeight="1" spans="1:12">
      <c r="A11" s="67">
        <v>9</v>
      </c>
      <c r="B11" s="68" t="s">
        <v>25</v>
      </c>
      <c r="C11" s="67" t="s">
        <v>8</v>
      </c>
      <c r="D11" s="67" t="s">
        <v>26</v>
      </c>
      <c r="E11" s="67" t="s">
        <v>10</v>
      </c>
      <c r="F11" s="68"/>
      <c r="G11" s="71"/>
      <c r="H11" s="72"/>
      <c r="I11" s="72"/>
      <c r="J11" s="72"/>
      <c r="K11" s="72"/>
      <c r="L11" s="72"/>
    </row>
    <row r="12" s="60" customFormat="1" ht="33" customHeight="1" spans="1:12">
      <c r="A12" s="67">
        <v>10</v>
      </c>
      <c r="B12" s="73" t="s">
        <v>27</v>
      </c>
      <c r="C12" s="67" t="s">
        <v>8</v>
      </c>
      <c r="D12" s="67" t="s">
        <v>28</v>
      </c>
      <c r="E12" s="67" t="s">
        <v>10</v>
      </c>
      <c r="F12" s="68"/>
      <c r="G12" s="74"/>
      <c r="H12" s="75"/>
      <c r="I12" s="75"/>
      <c r="J12" s="75"/>
      <c r="K12" s="75"/>
      <c r="L12" s="75"/>
    </row>
    <row r="13" s="60" customFormat="1" ht="33" customHeight="1" spans="1:12">
      <c r="A13" s="67">
        <v>11</v>
      </c>
      <c r="B13" s="68" t="s">
        <v>29</v>
      </c>
      <c r="C13" s="67" t="s">
        <v>30</v>
      </c>
      <c r="D13" s="67" t="s">
        <v>31</v>
      </c>
      <c r="E13" s="67" t="s">
        <v>32</v>
      </c>
      <c r="F13" s="68"/>
      <c r="G13" s="74"/>
      <c r="H13" s="75"/>
      <c r="I13" s="75"/>
      <c r="J13" s="75"/>
      <c r="K13" s="75"/>
      <c r="L13" s="75"/>
    </row>
    <row r="14" s="60" customFormat="1" ht="33" customHeight="1" spans="1:12">
      <c r="A14" s="67">
        <v>12</v>
      </c>
      <c r="B14" s="68" t="s">
        <v>33</v>
      </c>
      <c r="C14" s="67" t="s">
        <v>34</v>
      </c>
      <c r="D14" s="67" t="s">
        <v>35</v>
      </c>
      <c r="E14" s="67" t="s">
        <v>32</v>
      </c>
      <c r="F14" s="68"/>
      <c r="G14" s="74"/>
      <c r="H14" s="75"/>
      <c r="I14" s="75"/>
      <c r="J14" s="75"/>
      <c r="K14" s="75"/>
      <c r="L14" s="75"/>
    </row>
    <row r="15" s="57" customFormat="1" ht="36" customHeight="1" spans="1:12">
      <c r="A15" s="67">
        <v>13</v>
      </c>
      <c r="B15" s="68" t="s">
        <v>7</v>
      </c>
      <c r="C15" s="67" t="s">
        <v>36</v>
      </c>
      <c r="D15" s="67" t="s">
        <v>37</v>
      </c>
      <c r="E15" s="67" t="s">
        <v>32</v>
      </c>
      <c r="F15" s="68"/>
      <c r="G15" s="70"/>
      <c r="H15" s="69"/>
      <c r="I15" s="69"/>
      <c r="J15" s="69"/>
      <c r="K15" s="69"/>
      <c r="L15" s="69"/>
    </row>
    <row r="16" s="57" customFormat="1" ht="35" customHeight="1" spans="1:12">
      <c r="A16" s="67">
        <v>14</v>
      </c>
      <c r="B16" s="76" t="s">
        <v>38</v>
      </c>
      <c r="C16" s="67" t="s">
        <v>39</v>
      </c>
      <c r="D16" s="76"/>
      <c r="E16" s="67" t="s">
        <v>10</v>
      </c>
      <c r="F16" s="68"/>
      <c r="G16" s="70"/>
      <c r="H16" s="69"/>
      <c r="I16" s="69"/>
      <c r="J16" s="69"/>
      <c r="K16" s="69"/>
      <c r="L16" s="69"/>
    </row>
    <row r="17" ht="34" customHeight="1" spans="1:6">
      <c r="A17" s="77" t="s">
        <v>40</v>
      </c>
      <c r="B17" s="77"/>
      <c r="C17" s="77" t="s">
        <v>41</v>
      </c>
      <c r="D17" s="77"/>
      <c r="E17" s="10"/>
      <c r="F17" s="77"/>
    </row>
    <row r="18" ht="26" customHeight="1" spans="1:6">
      <c r="A18" s="77"/>
      <c r="B18" s="77"/>
      <c r="C18" s="77"/>
      <c r="D18" s="77"/>
      <c r="E18" s="10"/>
      <c r="F18" s="77"/>
    </row>
    <row r="33" ht="43.5" customHeight="1"/>
  </sheetData>
  <mergeCells count="3">
    <mergeCell ref="A1:F1"/>
    <mergeCell ref="A17:B18"/>
    <mergeCell ref="C17:F18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17" sqref="E17:H17"/>
    </sheetView>
  </sheetViews>
  <sheetFormatPr defaultColWidth="9" defaultRowHeight="14.25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4.75" customWidth="1"/>
  </cols>
  <sheetData>
    <row r="1" ht="37.5" customHeight="1" spans="1:8">
      <c r="A1" s="22" t="s">
        <v>42</v>
      </c>
      <c r="B1" s="22"/>
      <c r="C1" s="22"/>
      <c r="D1" s="22"/>
      <c r="E1" s="22"/>
      <c r="F1" s="22"/>
      <c r="G1" s="22"/>
      <c r="H1" s="22"/>
    </row>
    <row r="2" ht="31.8" customHeight="1" spans="1:8">
      <c r="A2" s="23" t="s">
        <v>43</v>
      </c>
      <c r="B2" s="23"/>
      <c r="C2" s="23"/>
      <c r="D2" s="23"/>
      <c r="E2" s="23"/>
      <c r="F2" s="23"/>
      <c r="G2" s="23"/>
      <c r="H2" s="23"/>
    </row>
    <row r="3" ht="23.25" customHeight="1" spans="1:8">
      <c r="A3" s="23" t="s">
        <v>44</v>
      </c>
      <c r="B3" s="23"/>
      <c r="C3" s="23"/>
      <c r="D3" s="23"/>
      <c r="E3" s="23"/>
      <c r="F3" s="23"/>
      <c r="G3" s="23"/>
      <c r="H3" s="23"/>
    </row>
    <row r="4" ht="25.5" customHeight="1" spans="1:8">
      <c r="A4" s="23" t="s">
        <v>45</v>
      </c>
      <c r="B4" s="23"/>
      <c r="C4" s="23"/>
      <c r="D4" s="23"/>
      <c r="E4" s="23"/>
      <c r="F4" s="23"/>
      <c r="G4" s="23"/>
      <c r="H4" s="23"/>
    </row>
    <row r="5" ht="30" customHeight="1" spans="1:8">
      <c r="A5" s="24" t="s">
        <v>46</v>
      </c>
      <c r="B5" s="24"/>
      <c r="C5" s="24"/>
      <c r="D5" s="24"/>
      <c r="E5" s="24"/>
      <c r="F5" s="24"/>
      <c r="G5" s="24"/>
      <c r="H5" s="24"/>
    </row>
    <row r="6" ht="20.25" customHeight="1" spans="1:8">
      <c r="A6" s="25" t="s">
        <v>1</v>
      </c>
      <c r="B6" s="26" t="s">
        <v>47</v>
      </c>
      <c r="C6" s="27"/>
      <c r="D6" s="28"/>
      <c r="E6" s="28" t="s">
        <v>48</v>
      </c>
      <c r="F6" s="28" t="s">
        <v>49</v>
      </c>
      <c r="G6" s="28" t="s">
        <v>50</v>
      </c>
      <c r="H6" s="28" t="s">
        <v>51</v>
      </c>
    </row>
    <row r="7" ht="20.25" customHeight="1" spans="1:8">
      <c r="A7" s="29" t="s">
        <v>52</v>
      </c>
      <c r="B7" s="30" t="s">
        <v>53</v>
      </c>
      <c r="C7" s="31"/>
      <c r="D7" s="32"/>
      <c r="E7" s="33">
        <f>E8+E9+E10+E11</f>
        <v>0</v>
      </c>
      <c r="F7" s="33">
        <v>0</v>
      </c>
      <c r="G7" s="33">
        <f>G8+G9+G10+G11</f>
        <v>0</v>
      </c>
      <c r="H7" s="34">
        <f>H8+H102+H10+H11</f>
        <v>229908</v>
      </c>
    </row>
    <row r="8" ht="20.25" customHeight="1" spans="1:8">
      <c r="A8" s="35">
        <v>1.1</v>
      </c>
      <c r="B8" s="36" t="s">
        <v>54</v>
      </c>
      <c r="C8" s="37"/>
      <c r="D8" s="38"/>
      <c r="E8" s="33">
        <v>0</v>
      </c>
      <c r="F8" s="33">
        <v>0</v>
      </c>
      <c r="G8" s="33">
        <v>0</v>
      </c>
      <c r="H8" s="34">
        <f>'4结算明细汇总表'!H12</f>
        <v>209484</v>
      </c>
    </row>
    <row r="9" ht="20.25" customHeight="1" spans="1:8">
      <c r="A9" s="35">
        <v>1.2</v>
      </c>
      <c r="B9" s="36" t="s">
        <v>55</v>
      </c>
      <c r="C9" s="37"/>
      <c r="D9" s="38"/>
      <c r="E9" s="33">
        <v>0</v>
      </c>
      <c r="F9" s="33">
        <v>0</v>
      </c>
      <c r="G9" s="33">
        <v>0</v>
      </c>
      <c r="H9" s="33">
        <v>0</v>
      </c>
    </row>
    <row r="10" ht="20.25" customHeight="1" spans="1:8">
      <c r="A10" s="35">
        <v>1.3</v>
      </c>
      <c r="B10" s="36" t="s">
        <v>56</v>
      </c>
      <c r="C10" s="37"/>
      <c r="D10" s="38"/>
      <c r="E10" s="33">
        <v>0</v>
      </c>
      <c r="F10" s="33">
        <v>0</v>
      </c>
      <c r="G10" s="33">
        <v>0</v>
      </c>
      <c r="H10" s="33">
        <f>'4结算明细汇总表'!H14</f>
        <v>20424</v>
      </c>
    </row>
    <row r="11" ht="20.25" customHeight="1" spans="1:8">
      <c r="A11" s="35">
        <v>1.4</v>
      </c>
      <c r="B11" s="36" t="s">
        <v>57</v>
      </c>
      <c r="C11" s="37"/>
      <c r="D11" s="38"/>
      <c r="E11" s="33">
        <v>0</v>
      </c>
      <c r="F11" s="33">
        <v>0</v>
      </c>
      <c r="G11" s="33">
        <v>0</v>
      </c>
      <c r="H11" s="34"/>
    </row>
    <row r="12" ht="20.25" customHeight="1" spans="1:8">
      <c r="A12" s="35">
        <v>1.5</v>
      </c>
      <c r="B12" s="36" t="s">
        <v>58</v>
      </c>
      <c r="C12" s="37"/>
      <c r="D12" s="38"/>
      <c r="E12" s="39"/>
      <c r="F12" s="33"/>
      <c r="G12" s="33"/>
      <c r="H12" s="34"/>
    </row>
    <row r="13" ht="20.25" customHeight="1" spans="1:8">
      <c r="A13" s="29" t="s">
        <v>59</v>
      </c>
      <c r="B13" s="30" t="s">
        <v>60</v>
      </c>
      <c r="C13" s="31"/>
      <c r="D13" s="32"/>
      <c r="E13" s="36">
        <v>0</v>
      </c>
      <c r="F13" s="38"/>
      <c r="G13" s="33">
        <v>0</v>
      </c>
      <c r="H13" s="33">
        <v>0</v>
      </c>
    </row>
    <row r="14" ht="20.25" customHeight="1" spans="1:8">
      <c r="A14" s="35">
        <v>2.1</v>
      </c>
      <c r="B14" s="36" t="s">
        <v>61</v>
      </c>
      <c r="C14" s="37"/>
      <c r="D14" s="38"/>
      <c r="E14" s="36">
        <v>0</v>
      </c>
      <c r="F14" s="38"/>
      <c r="G14" s="33">
        <v>0</v>
      </c>
      <c r="H14" s="33">
        <v>0</v>
      </c>
    </row>
    <row r="15" ht="20.25" customHeight="1" spans="1:8">
      <c r="A15" s="35">
        <v>2.2</v>
      </c>
      <c r="B15" s="36" t="s">
        <v>61</v>
      </c>
      <c r="C15" s="37"/>
      <c r="D15" s="38"/>
      <c r="E15" s="36">
        <v>0</v>
      </c>
      <c r="F15" s="38"/>
      <c r="G15" s="33">
        <v>0</v>
      </c>
      <c r="H15" s="33">
        <v>0</v>
      </c>
    </row>
    <row r="16" ht="20.25" customHeight="1" spans="1:8">
      <c r="A16" s="40" t="s">
        <v>62</v>
      </c>
      <c r="B16" s="41" t="s">
        <v>63</v>
      </c>
      <c r="C16" s="42"/>
      <c r="D16" s="33" t="s">
        <v>64</v>
      </c>
      <c r="E16" s="43">
        <f>H7</f>
        <v>229908</v>
      </c>
      <c r="F16" s="44"/>
      <c r="G16" s="44"/>
      <c r="H16" s="45"/>
    </row>
    <row r="17" ht="20.25" customHeight="1" spans="1:8">
      <c r="A17" s="29"/>
      <c r="B17" s="46"/>
      <c r="C17" s="47"/>
      <c r="D17" s="33" t="s">
        <v>65</v>
      </c>
      <c r="E17" s="48">
        <f>E16</f>
        <v>229908</v>
      </c>
      <c r="F17" s="49"/>
      <c r="G17" s="49"/>
      <c r="H17" s="50"/>
    </row>
    <row r="18" ht="20.25" customHeight="1" spans="1:8">
      <c r="A18" s="29" t="s">
        <v>66</v>
      </c>
      <c r="B18" s="30" t="s">
        <v>67</v>
      </c>
      <c r="C18" s="31"/>
      <c r="D18" s="32"/>
      <c r="E18" s="36">
        <v>0</v>
      </c>
      <c r="F18" s="37"/>
      <c r="G18" s="37"/>
      <c r="H18" s="38"/>
    </row>
    <row r="19" ht="20.25" customHeight="1" spans="1:8">
      <c r="A19" s="35">
        <v>4.1</v>
      </c>
      <c r="B19" s="36" t="s">
        <v>68</v>
      </c>
      <c r="C19" s="37"/>
      <c r="D19" s="38"/>
      <c r="E19" s="36">
        <v>0</v>
      </c>
      <c r="F19" s="37"/>
      <c r="G19" s="37"/>
      <c r="H19" s="38"/>
    </row>
    <row r="20" ht="20.25" customHeight="1" spans="1:8">
      <c r="A20" s="35">
        <v>4.2</v>
      </c>
      <c r="B20" s="36" t="s">
        <v>69</v>
      </c>
      <c r="C20" s="37"/>
      <c r="D20" s="38"/>
      <c r="E20" s="36">
        <v>0</v>
      </c>
      <c r="F20" s="37"/>
      <c r="G20" s="37"/>
      <c r="H20" s="38"/>
    </row>
    <row r="21" ht="20.25" customHeight="1" spans="1:8">
      <c r="A21" s="29" t="s">
        <v>70</v>
      </c>
      <c r="B21" s="30" t="s">
        <v>71</v>
      </c>
      <c r="C21" s="31"/>
      <c r="D21" s="32"/>
      <c r="E21" s="36">
        <v>0</v>
      </c>
      <c r="F21" s="37"/>
      <c r="G21" s="37"/>
      <c r="H21" s="38"/>
    </row>
    <row r="22" ht="20.25" customHeight="1" spans="1:8">
      <c r="A22" s="35">
        <v>5.1</v>
      </c>
      <c r="B22" s="36" t="s">
        <v>72</v>
      </c>
      <c r="C22" s="37"/>
      <c r="D22" s="38"/>
      <c r="E22" s="36" t="s">
        <v>73</v>
      </c>
      <c r="F22" s="37"/>
      <c r="G22" s="37"/>
      <c r="H22" s="38"/>
    </row>
    <row r="23" ht="20.25" customHeight="1" spans="1:8">
      <c r="A23" s="35">
        <v>5.2</v>
      </c>
      <c r="B23" s="36" t="s">
        <v>74</v>
      </c>
      <c r="C23" s="37"/>
      <c r="D23" s="38"/>
      <c r="E23" s="36" t="s">
        <v>73</v>
      </c>
      <c r="F23" s="37"/>
      <c r="G23" s="37"/>
      <c r="H23" s="38"/>
    </row>
    <row r="24" ht="20.25" customHeight="1" spans="1:8">
      <c r="A24" s="40" t="s">
        <v>75</v>
      </c>
      <c r="B24" s="51" t="s">
        <v>76</v>
      </c>
      <c r="C24" s="36" t="s">
        <v>64</v>
      </c>
      <c r="D24" s="38"/>
      <c r="E24" s="43">
        <f>E16</f>
        <v>229908</v>
      </c>
      <c r="F24" s="37"/>
      <c r="G24" s="37"/>
      <c r="H24" s="38"/>
    </row>
    <row r="25" ht="20.25" customHeight="1" spans="1:8">
      <c r="A25" s="29"/>
      <c r="B25" s="52"/>
      <c r="C25" s="36" t="s">
        <v>65</v>
      </c>
      <c r="D25" s="38"/>
      <c r="E25" s="48">
        <f>E17</f>
        <v>229908</v>
      </c>
      <c r="F25" s="49"/>
      <c r="G25" s="49"/>
      <c r="H25" s="50"/>
    </row>
    <row r="26" ht="20.25" customHeight="1" spans="1:8">
      <c r="A26" s="40" t="s">
        <v>77</v>
      </c>
      <c r="B26" s="51" t="s">
        <v>78</v>
      </c>
      <c r="C26" s="36" t="s">
        <v>64</v>
      </c>
      <c r="D26" s="38"/>
      <c r="E26" s="43">
        <f>E24</f>
        <v>229908</v>
      </c>
      <c r="F26" s="37"/>
      <c r="G26" s="37"/>
      <c r="H26" s="38"/>
    </row>
    <row r="27" ht="20.25" customHeight="1" spans="1:8">
      <c r="A27" s="29"/>
      <c r="B27" s="52"/>
      <c r="C27" s="36" t="s">
        <v>65</v>
      </c>
      <c r="D27" s="38"/>
      <c r="E27" s="48">
        <f>E17</f>
        <v>229908</v>
      </c>
      <c r="F27" s="49"/>
      <c r="G27" s="49"/>
      <c r="H27" s="50"/>
    </row>
    <row r="28" spans="1:8">
      <c r="A28" s="53"/>
      <c r="B28" s="53"/>
      <c r="C28" s="53"/>
      <c r="D28" s="53"/>
      <c r="E28" s="53"/>
      <c r="F28" s="53"/>
      <c r="G28" s="53"/>
      <c r="H28" s="53"/>
    </row>
    <row r="29" spans="1:8">
      <c r="A29" s="54" t="s">
        <v>79</v>
      </c>
      <c r="B29" s="54"/>
      <c r="C29" s="54"/>
      <c r="D29" s="54"/>
      <c r="E29" s="54"/>
      <c r="F29" s="54"/>
      <c r="G29" s="54"/>
      <c r="H29" s="54"/>
    </row>
    <row r="30" spans="1:1">
      <c r="A30" s="55"/>
    </row>
    <row r="31" spans="1:1">
      <c r="A31" s="55"/>
    </row>
    <row r="32" spans="1:8">
      <c r="A32" s="54" t="s">
        <v>80</v>
      </c>
      <c r="B32" s="54"/>
      <c r="C32" s="54"/>
      <c r="D32" s="54"/>
      <c r="E32" s="54"/>
      <c r="F32" s="54"/>
      <c r="G32" s="54"/>
      <c r="H32" s="54"/>
    </row>
    <row r="33" spans="1:1">
      <c r="A33" s="55"/>
    </row>
    <row r="34" ht="27" customHeight="1" spans="1:8">
      <c r="A34" s="56"/>
      <c r="B34" s="56"/>
      <c r="C34" s="56"/>
      <c r="D34" s="56"/>
      <c r="E34" s="56"/>
      <c r="F34" s="56"/>
      <c r="G34" s="56"/>
      <c r="H34" s="56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selection activeCell="J16" sqref="J16"/>
    </sheetView>
  </sheetViews>
  <sheetFormatPr defaultColWidth="9" defaultRowHeight="14.25"/>
  <cols>
    <col min="1" max="1" width="6.45" style="2" customWidth="1"/>
    <col min="2" max="2" width="16.875" style="3" customWidth="1"/>
    <col min="3" max="3" width="23.5" style="3" customWidth="1"/>
    <col min="4" max="4" width="12.375" style="2" customWidth="1"/>
    <col min="5" max="5" width="6.625" style="3" customWidth="1"/>
    <col min="6" max="6" width="15.5" style="2" customWidth="1"/>
    <col min="7" max="7" width="11" style="3" customWidth="1"/>
    <col min="8" max="8" width="14" style="2" customWidth="1"/>
    <col min="9" max="9" width="9" style="2"/>
    <col min="10" max="10" width="10.375" style="2"/>
    <col min="11" max="11" width="12.5" style="4" customWidth="1"/>
    <col min="12" max="12" width="12.625" style="2"/>
    <col min="13" max="13" width="12.625" style="4"/>
    <col min="14" max="16384" width="9" style="2"/>
  </cols>
  <sheetData>
    <row r="1" ht="51" customHeight="1" spans="1:7">
      <c r="A1" s="5" t="s">
        <v>81</v>
      </c>
      <c r="B1" s="5"/>
      <c r="C1" s="5"/>
      <c r="D1" s="5"/>
      <c r="E1" s="5"/>
      <c r="F1" s="5"/>
      <c r="G1" s="5"/>
    </row>
    <row r="2" ht="18.75" customHeight="1" spans="1:9">
      <c r="A2" s="6" t="s">
        <v>1</v>
      </c>
      <c r="B2" s="7" t="s">
        <v>82</v>
      </c>
      <c r="C2" s="7" t="s">
        <v>83</v>
      </c>
      <c r="D2" s="7" t="s">
        <v>84</v>
      </c>
      <c r="E2" s="7" t="s">
        <v>85</v>
      </c>
      <c r="F2" s="7" t="s">
        <v>86</v>
      </c>
      <c r="G2" s="8" t="s">
        <v>87</v>
      </c>
      <c r="H2" s="7" t="s">
        <v>88</v>
      </c>
      <c r="I2" s="7" t="s">
        <v>6</v>
      </c>
    </row>
    <row r="3" spans="1:9">
      <c r="A3" s="6"/>
      <c r="B3" s="7"/>
      <c r="C3" s="7"/>
      <c r="D3" s="7" t="s">
        <v>89</v>
      </c>
      <c r="E3" s="7" t="s">
        <v>90</v>
      </c>
      <c r="F3" s="7" t="s">
        <v>91</v>
      </c>
      <c r="G3" s="9"/>
      <c r="H3" s="7" t="s">
        <v>92</v>
      </c>
      <c r="I3" s="7"/>
    </row>
    <row r="4" ht="15.75" spans="1:9">
      <c r="A4" s="6"/>
      <c r="B4" s="7"/>
      <c r="C4" s="7"/>
      <c r="D4" s="7" t="s">
        <v>93</v>
      </c>
      <c r="E4" s="7" t="s">
        <v>94</v>
      </c>
      <c r="F4" s="7" t="s">
        <v>95</v>
      </c>
      <c r="G4" s="10" t="s">
        <v>96</v>
      </c>
      <c r="H4" s="11"/>
      <c r="I4" s="11"/>
    </row>
    <row r="5" spans="1:9">
      <c r="A5" s="6" t="s">
        <v>52</v>
      </c>
      <c r="B5" s="7" t="s">
        <v>97</v>
      </c>
      <c r="C5" s="7"/>
      <c r="D5" s="7"/>
      <c r="E5" s="7"/>
      <c r="F5" s="7"/>
      <c r="G5" s="10"/>
      <c r="H5" s="11"/>
      <c r="I5" s="11"/>
    </row>
    <row r="6" ht="28" customHeight="1" spans="1:9">
      <c r="A6" s="12">
        <v>1</v>
      </c>
      <c r="B6" s="13" t="s">
        <v>98</v>
      </c>
      <c r="C6" s="7" t="s">
        <v>99</v>
      </c>
      <c r="D6" s="14">
        <v>2100</v>
      </c>
      <c r="E6" s="14">
        <v>3</v>
      </c>
      <c r="F6" s="14">
        <v>504</v>
      </c>
      <c r="G6" s="13">
        <v>23</v>
      </c>
      <c r="H6" s="13">
        <f>E6*G6*F6</f>
        <v>34776</v>
      </c>
      <c r="I6" s="20"/>
    </row>
    <row r="7" ht="28" customHeight="1" spans="1:9">
      <c r="A7" s="12">
        <v>2</v>
      </c>
      <c r="B7" s="13" t="s">
        <v>100</v>
      </c>
      <c r="C7" s="7" t="s">
        <v>101</v>
      </c>
      <c r="D7" s="14">
        <v>1800</v>
      </c>
      <c r="E7" s="14">
        <v>3</v>
      </c>
      <c r="F7" s="14">
        <v>432</v>
      </c>
      <c r="G7" s="13">
        <v>23</v>
      </c>
      <c r="H7" s="13">
        <f>E7*G7*F7</f>
        <v>29808</v>
      </c>
      <c r="I7" s="20"/>
    </row>
    <row r="8" ht="28" customHeight="1" spans="1:9">
      <c r="A8" s="12">
        <v>3</v>
      </c>
      <c r="B8" s="13" t="s">
        <v>102</v>
      </c>
      <c r="C8" s="7" t="s">
        <v>101</v>
      </c>
      <c r="D8" s="14">
        <v>2300</v>
      </c>
      <c r="E8" s="14">
        <v>3</v>
      </c>
      <c r="F8" s="14">
        <v>552</v>
      </c>
      <c r="G8" s="13">
        <v>23</v>
      </c>
      <c r="H8" s="13">
        <f>E8*G8*F8</f>
        <v>38088</v>
      </c>
      <c r="I8" s="20"/>
    </row>
    <row r="9" ht="28" customHeight="1" spans="1:9">
      <c r="A9" s="12">
        <v>4</v>
      </c>
      <c r="B9" s="13" t="s">
        <v>103</v>
      </c>
      <c r="C9" s="7" t="s">
        <v>101</v>
      </c>
      <c r="D9" s="13">
        <v>2300</v>
      </c>
      <c r="E9" s="13">
        <v>3</v>
      </c>
      <c r="F9" s="13">
        <v>552</v>
      </c>
      <c r="G9" s="13">
        <v>23</v>
      </c>
      <c r="H9" s="13">
        <f t="shared" ref="H9:H14" si="0">E9*G9*F9</f>
        <v>38088</v>
      </c>
      <c r="I9" s="20"/>
    </row>
    <row r="10" ht="28" customHeight="1" spans="1:9">
      <c r="A10" s="12">
        <v>5</v>
      </c>
      <c r="B10" s="13" t="s">
        <v>104</v>
      </c>
      <c r="C10" s="7" t="s">
        <v>101</v>
      </c>
      <c r="D10" s="13">
        <v>2300</v>
      </c>
      <c r="E10" s="13">
        <v>3</v>
      </c>
      <c r="F10" s="13">
        <v>552</v>
      </c>
      <c r="G10" s="13">
        <v>23</v>
      </c>
      <c r="H10" s="13">
        <f t="shared" si="0"/>
        <v>38088</v>
      </c>
      <c r="I10" s="20"/>
    </row>
    <row r="11" ht="28" customHeight="1" spans="1:9">
      <c r="A11" s="12">
        <v>6</v>
      </c>
      <c r="B11" s="13" t="s">
        <v>105</v>
      </c>
      <c r="C11" s="7" t="s">
        <v>101</v>
      </c>
      <c r="D11" s="13">
        <v>1850</v>
      </c>
      <c r="E11" s="13">
        <v>3</v>
      </c>
      <c r="F11" s="13">
        <v>444</v>
      </c>
      <c r="G11" s="13">
        <v>23</v>
      </c>
      <c r="H11" s="13">
        <f t="shared" si="0"/>
        <v>30636</v>
      </c>
      <c r="I11" s="20"/>
    </row>
    <row r="12" ht="28" customHeight="1" spans="1:9">
      <c r="A12" s="12">
        <v>7</v>
      </c>
      <c r="B12" s="12" t="s">
        <v>106</v>
      </c>
      <c r="C12" s="12"/>
      <c r="D12" s="15"/>
      <c r="E12" s="12"/>
      <c r="F12" s="15"/>
      <c r="G12" s="12"/>
      <c r="H12" s="12">
        <f>SUM(H6:H11)</f>
        <v>209484</v>
      </c>
      <c r="I12" s="15"/>
    </row>
    <row r="13" customFormat="1" ht="28" customHeight="1" spans="1:13">
      <c r="A13" s="12" t="s">
        <v>59</v>
      </c>
      <c r="B13" s="12" t="s">
        <v>56</v>
      </c>
      <c r="C13" s="12"/>
      <c r="D13" s="15"/>
      <c r="E13" s="12"/>
      <c r="F13" s="15"/>
      <c r="G13" s="12"/>
      <c r="H13" s="12"/>
      <c r="I13" s="15"/>
      <c r="K13" s="4"/>
      <c r="M13" s="4"/>
    </row>
    <row r="14" customFormat="1" ht="28" customHeight="1" spans="1:13">
      <c r="A14" s="12">
        <v>1</v>
      </c>
      <c r="B14" s="12" t="s">
        <v>107</v>
      </c>
      <c r="C14" s="12" t="s">
        <v>108</v>
      </c>
      <c r="D14" s="14">
        <v>1850</v>
      </c>
      <c r="E14" s="14">
        <v>2</v>
      </c>
      <c r="F14" s="14">
        <v>444</v>
      </c>
      <c r="G14" s="13">
        <v>23</v>
      </c>
      <c r="H14" s="13">
        <f>E14*G14*F14</f>
        <v>20424</v>
      </c>
      <c r="I14" s="15"/>
      <c r="K14" s="4"/>
      <c r="M14" s="4"/>
    </row>
    <row r="15" customFormat="1" ht="28" customHeight="1" spans="1:13">
      <c r="A15" s="12">
        <v>2</v>
      </c>
      <c r="B15" s="12" t="s">
        <v>109</v>
      </c>
      <c r="C15" s="12" t="s">
        <v>110</v>
      </c>
      <c r="D15" s="15" t="s">
        <v>111</v>
      </c>
      <c r="E15" s="12"/>
      <c r="F15" s="15"/>
      <c r="G15" s="12"/>
      <c r="H15" s="12"/>
      <c r="I15" s="15"/>
      <c r="K15" s="4"/>
      <c r="M15" s="4"/>
    </row>
    <row r="16" customFormat="1" ht="28" customHeight="1" spans="1:13">
      <c r="A16" s="12" t="s">
        <v>106</v>
      </c>
      <c r="B16" s="12"/>
      <c r="C16" s="12"/>
      <c r="D16" s="15"/>
      <c r="E16" s="12"/>
      <c r="F16" s="15"/>
      <c r="G16" s="12"/>
      <c r="H16" s="12">
        <f>H12+H14</f>
        <v>229908</v>
      </c>
      <c r="I16" s="15"/>
      <c r="K16" s="4"/>
      <c r="M16" s="4"/>
    </row>
    <row r="17" s="1" customFormat="1" ht="42" customHeight="1" spans="1:13">
      <c r="A17" s="16" t="s">
        <v>79</v>
      </c>
      <c r="B17" s="17"/>
      <c r="C17" s="17"/>
      <c r="D17" s="16"/>
      <c r="E17" s="17"/>
      <c r="F17" s="16"/>
      <c r="G17" s="17"/>
      <c r="K17" s="21"/>
      <c r="M17" s="21"/>
    </row>
    <row r="18" s="1" customFormat="1" customHeight="1" spans="1:13">
      <c r="A18" s="18"/>
      <c r="B18" s="19"/>
      <c r="C18" s="19"/>
      <c r="E18" s="19"/>
      <c r="G18" s="19"/>
      <c r="K18" s="21"/>
      <c r="M18" s="21"/>
    </row>
    <row r="19" s="1" customFormat="1" spans="1:13">
      <c r="A19" s="18"/>
      <c r="B19" s="19"/>
      <c r="C19" s="19"/>
      <c r="E19" s="19"/>
      <c r="G19" s="19"/>
      <c r="K19" s="21"/>
      <c r="M19" s="21"/>
    </row>
    <row r="20" s="1" customFormat="1" ht="23" customHeight="1" spans="1:13">
      <c r="A20" s="16" t="s">
        <v>80</v>
      </c>
      <c r="B20" s="17"/>
      <c r="C20" s="17"/>
      <c r="D20" s="16"/>
      <c r="E20" s="17"/>
      <c r="F20" s="16"/>
      <c r="G20" s="17"/>
      <c r="K20" s="21"/>
      <c r="M20" s="21"/>
    </row>
  </sheetData>
  <mergeCells count="7">
    <mergeCell ref="A1:G1"/>
    <mergeCell ref="A17:G17"/>
    <mergeCell ref="A20:G20"/>
    <mergeCell ref="A2:A4"/>
    <mergeCell ref="B2:B4"/>
    <mergeCell ref="C2:C4"/>
    <mergeCell ref="G2:G3"/>
  </mergeCells>
  <pageMargins left="0.393055555555556" right="0.236111111111111" top="0.629861111111111" bottom="0.629861111111111" header="0.236111111111111" footer="0.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2022-12-10T01:26:16Z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4EA3C307227743AA807097C2548033F0</vt:lpwstr>
  </property>
</Properties>
</file>