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date1904="1" codeName="ThisWorkbook"/>
  <bookViews>
    <workbookView windowWidth="28800" windowHeight="12540"/>
  </bookViews>
  <sheets>
    <sheet name="2资料存档目录" sheetId="1" r:id="rId1"/>
    <sheet name="3、结算汇总表" sheetId="3" r:id="rId2"/>
    <sheet name="4 、结算明细表" sheetId="5" r:id="rId3"/>
  </sheets>
  <definedNames>
    <definedName name="_xlnm.Print_Area" localSheetId="0">'2资料存档目录'!$A$1:$F$16</definedName>
    <definedName name="_xlnm.Print_Area" localSheetId="1">'3、结算汇总表'!$A$1:$H$34</definedName>
  </definedNames>
  <calcPr calcId="144525" fullPrecision="0"/>
</workbook>
</file>

<file path=xl/sharedStrings.xml><?xml version="1.0" encoding="utf-8"?>
<sst xmlns="http://schemas.openxmlformats.org/spreadsheetml/2006/main" count="134" uniqueCount="98">
  <si>
    <t>栾川山水文苑冰雪节活动合同结算存档目录</t>
  </si>
  <si>
    <t>序号</t>
  </si>
  <si>
    <t>名称</t>
  </si>
  <si>
    <t>份/页</t>
  </si>
  <si>
    <t>页码</t>
  </si>
  <si>
    <t>原件/复印件</t>
  </si>
  <si>
    <t>备注</t>
  </si>
  <si>
    <t>栾川山水文苑冰雪节活动合同结算审批表</t>
  </si>
  <si>
    <t>1份1页</t>
  </si>
  <si>
    <t>第1页</t>
  </si>
  <si>
    <t>原件</t>
  </si>
  <si>
    <t>资料存档目录</t>
  </si>
  <si>
    <t>第2页</t>
  </si>
  <si>
    <t>结算协议书</t>
  </si>
  <si>
    <t>第3页</t>
  </si>
  <si>
    <t>结算汇总表</t>
  </si>
  <si>
    <t>第4页</t>
  </si>
  <si>
    <t>结算明细表</t>
  </si>
  <si>
    <t>1份5页</t>
  </si>
  <si>
    <t>第5页</t>
  </si>
  <si>
    <t>结算申请单</t>
  </si>
  <si>
    <t>第6页</t>
  </si>
  <si>
    <t>结算通知书</t>
  </si>
  <si>
    <t>第7页</t>
  </si>
  <si>
    <t>授权委托书</t>
  </si>
  <si>
    <t>1份2页</t>
  </si>
  <si>
    <t>第8页</t>
  </si>
  <si>
    <t>结算资料核对确认单</t>
  </si>
  <si>
    <t>第9页</t>
  </si>
  <si>
    <t>竣工验收单</t>
  </si>
  <si>
    <t>1份7页</t>
  </si>
  <si>
    <t>第10页-16页</t>
  </si>
  <si>
    <t>复印件</t>
  </si>
  <si>
    <t>财务往来对账单</t>
  </si>
  <si>
    <t>第17页</t>
  </si>
  <si>
    <t>增加约谈记录</t>
  </si>
  <si>
    <t>第18页</t>
  </si>
  <si>
    <t>栾川山水文苑马戏团活动合同审批表</t>
  </si>
  <si>
    <t>第19-26页</t>
  </si>
  <si>
    <t>造价师：</t>
  </si>
  <si>
    <t>日期：</t>
  </si>
  <si>
    <t>栾川山水文苑冰雪节活动合同结算汇总表</t>
  </si>
  <si>
    <t xml:space="preserve">合同编号：LCS1-YX-133                         合同金额：250000元 </t>
  </si>
  <si>
    <t>合同名称：栾川山水文苑冰雪节活动合同</t>
  </si>
  <si>
    <t>甲    方：栾川县浩德颐康文旅有限公司</t>
  </si>
  <si>
    <t>乙    方： 洛阳合畅文化传播有限公司</t>
  </si>
  <si>
    <t>项目名称</t>
  </si>
  <si>
    <t>土建（元）</t>
  </si>
  <si>
    <t>安装（元）</t>
  </si>
  <si>
    <t>合计（元）</t>
  </si>
  <si>
    <t>总计（元）</t>
  </si>
  <si>
    <t>一</t>
  </si>
  <si>
    <t>结算总造价</t>
  </si>
  <si>
    <t>合同价</t>
  </si>
  <si>
    <t>变更</t>
  </si>
  <si>
    <t>合同外增加</t>
  </si>
  <si>
    <t>扣款</t>
  </si>
  <si>
    <t>优惠取整</t>
  </si>
  <si>
    <t>二</t>
  </si>
  <si>
    <t>其他费用合计</t>
  </si>
  <si>
    <t>……</t>
  </si>
  <si>
    <t>三</t>
  </si>
  <si>
    <t>工程结算金额</t>
  </si>
  <si>
    <t>（小写）</t>
  </si>
  <si>
    <t>（大写）</t>
  </si>
  <si>
    <t>四</t>
  </si>
  <si>
    <t>应扣甲供材合计</t>
  </si>
  <si>
    <t>甲供材料一</t>
  </si>
  <si>
    <t>甲供材料二</t>
  </si>
  <si>
    <t>五</t>
  </si>
  <si>
    <t>应扣水电费合计</t>
  </si>
  <si>
    <t>水费</t>
  </si>
  <si>
    <t>无</t>
  </si>
  <si>
    <t>电费</t>
  </si>
  <si>
    <t>六</t>
  </si>
  <si>
    <t>工程最终付款金额</t>
  </si>
  <si>
    <t>七</t>
  </si>
  <si>
    <t>工程最终发票金额</t>
  </si>
  <si>
    <t>甲方代表：                                   乙方代表：</t>
  </si>
  <si>
    <t>日期：                                        日期：</t>
  </si>
  <si>
    <t>栾川山水文苑冰雪节活动合同结算明细</t>
  </si>
  <si>
    <t>项目</t>
  </si>
  <si>
    <t>单位</t>
  </si>
  <si>
    <t>数量</t>
  </si>
  <si>
    <t>单价</t>
  </si>
  <si>
    <t>总价</t>
  </si>
  <si>
    <t>合同内</t>
  </si>
  <si>
    <t>项</t>
  </si>
  <si>
    <t>人工</t>
  </si>
  <si>
    <t>工</t>
  </si>
  <si>
    <t>按合同价及合同优惠率，同比例下浮</t>
  </si>
  <si>
    <t>总开关、空开、插座等</t>
  </si>
  <si>
    <t>使用完成后，已经移交营销客服部</t>
  </si>
  <si>
    <t>合计</t>
  </si>
  <si>
    <t>结算价</t>
  </si>
  <si>
    <t>甲方</t>
  </si>
  <si>
    <t>乙方</t>
  </si>
  <si>
    <t>日期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</si>
</sst>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&quot;元&quot;"/>
    <numFmt numFmtId="177" formatCode="0.00_ "/>
    <numFmt numFmtId="178" formatCode="[DBNum2][$RMB]General;[Red][DBNum2][$RMB]General"/>
  </numFmts>
  <fonts count="54">
    <font>
      <sz val="12"/>
      <name val="宋体"/>
      <charset val="134"/>
    </font>
    <font>
      <sz val="16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b/>
      <sz val="14"/>
      <name val="楷体_GB2312"/>
      <charset val="134"/>
    </font>
    <font>
      <sz val="12"/>
      <name val="楷体_GB2312"/>
      <charset val="134"/>
    </font>
    <font>
      <b/>
      <sz val="11"/>
      <name val="楷体_GB2312"/>
      <charset val="134"/>
    </font>
    <font>
      <b/>
      <sz val="10.5"/>
      <name val="楷体_GB2312"/>
      <charset val="134"/>
    </font>
    <font>
      <sz val="10.5"/>
      <name val="楷体_GB2312"/>
      <charset val="134"/>
    </font>
    <font>
      <sz val="10"/>
      <name val="Times New Roman"/>
      <charset val="134"/>
    </font>
    <font>
      <b/>
      <sz val="12"/>
      <name val="楷体_GB2312"/>
      <charset val="134"/>
    </font>
    <font>
      <sz val="10"/>
      <name val="宋体"/>
      <charset val="134"/>
    </font>
    <font>
      <sz val="12"/>
      <color rgb="FF006100"/>
      <name val="宋体"/>
      <charset val="134"/>
    </font>
    <font>
      <sz val="10"/>
      <color rgb="FF00610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0"/>
      <color rgb="FFFF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indexed="23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9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42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4" borderId="2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6" borderId="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2" borderId="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3" fillId="17" borderId="7" applyNumberFormat="0" applyAlignment="0" applyProtection="0">
      <alignment vertical="center"/>
    </xf>
    <xf numFmtId="0" fontId="34" fillId="17" borderId="2" applyNumberFormat="0" applyAlignment="0" applyProtection="0">
      <alignment vertical="center"/>
    </xf>
    <xf numFmtId="0" fontId="35" fillId="18" borderId="8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40" fillId="6" borderId="11" applyNumberFormat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0" fillId="6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20" fillId="6" borderId="3" applyNumberFormat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42" fillId="44" borderId="12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42" fillId="4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52" fillId="42" borderId="3" applyNumberFormat="0" applyAlignment="0" applyProtection="0">
      <alignment vertical="center"/>
    </xf>
    <xf numFmtId="0" fontId="52" fillId="42" borderId="3" applyNumberFormat="0" applyAlignment="0" applyProtection="0">
      <alignment vertical="center"/>
    </xf>
    <xf numFmtId="0" fontId="0" fillId="54" borderId="18" applyNumberFormat="0" applyFont="0" applyAlignment="0" applyProtection="0">
      <alignment vertical="center"/>
    </xf>
    <xf numFmtId="0" fontId="0" fillId="54" borderId="18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0" applyBorder="0"/>
    <xf numFmtId="0" fontId="0" fillId="0" borderId="0"/>
  </cellStyleXfs>
  <cellXfs count="5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top" wrapText="1"/>
    </xf>
    <xf numFmtId="0" fontId="8" fillId="0" borderId="1" xfId="0" applyFont="1" applyBorder="1" applyAlignment="1">
      <alignment horizontal="justify" vertical="top" wrapText="1"/>
    </xf>
    <xf numFmtId="177" fontId="8" fillId="0" borderId="1" xfId="0" applyNumberFormat="1" applyFont="1" applyBorder="1" applyAlignment="1">
      <alignment horizontal="justify" vertical="top" wrapText="1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8" fillId="0" borderId="1" xfId="0" applyFont="1" applyBorder="1" applyAlignment="1">
      <alignment horizontal="center" vertical="top" wrapText="1"/>
    </xf>
    <xf numFmtId="176" fontId="8" fillId="0" borderId="1" xfId="0" applyNumberFormat="1" applyFont="1" applyBorder="1" applyAlignment="1">
      <alignment horizontal="justify" vertical="top" wrapText="1"/>
    </xf>
    <xf numFmtId="178" fontId="5" fillId="0" borderId="1" xfId="0" applyNumberFormat="1" applyFont="1" applyBorder="1" applyAlignment="1">
      <alignment horizontal="left" vertical="top" wrapText="1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/>
    </xf>
    <xf numFmtId="0" fontId="7" fillId="0" borderId="0" xfId="0" applyFont="1" applyAlignment="1">
      <alignment horizontal="justify" vertical="center"/>
    </xf>
    <xf numFmtId="0" fontId="7" fillId="0" borderId="0" xfId="0" applyFont="1" applyAlignment="1">
      <alignment horizontal="left" vertical="center" wrapText="1"/>
    </xf>
    <xf numFmtId="0" fontId="11" fillId="0" borderId="0" xfId="0" applyFont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0" fillId="0" borderId="0" xfId="0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41" applyFont="1" applyFill="1" applyBorder="1" applyAlignment="1">
      <alignment horizontal="center" vertical="center" wrapText="1"/>
    </xf>
    <xf numFmtId="0" fontId="15" fillId="0" borderId="1" xfId="41" applyFont="1" applyFill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16" fillId="0" borderId="0" xfId="0" applyFont="1" applyFill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0" fillId="0" borderId="1" xfId="0" applyBorder="1" applyAlignment="1">
      <alignment horizontal="left" vertical="top" wrapText="1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Alignment="1">
      <alignment vertical="center" wrapText="1"/>
    </xf>
  </cellXfs>
  <cellStyles count="142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20% - 强调文字颜色 3 2 2" xfId="11"/>
    <cellStyle name="60% - 强调文字颜色 3" xfId="12" builtinId="40"/>
    <cellStyle name="超链接" xfId="13" builtinId="8"/>
    <cellStyle name="40% - 强调文字颜色 1 2 2" xfId="14"/>
    <cellStyle name="百分比" xfId="15" builtinId="5"/>
    <cellStyle name="20% - 强调文字颜色 2 2 2" xfId="16"/>
    <cellStyle name="已访问的超链接" xfId="17" builtinId="9"/>
    <cellStyle name="注释" xfId="18" builtinId="10"/>
    <cellStyle name="标题 4" xfId="19" builtinId="19"/>
    <cellStyle name="解释性文本 2 2" xfId="20"/>
    <cellStyle name="60% - 强调文字颜色 2" xfId="21" builtinId="36"/>
    <cellStyle name="警告文本" xfId="22" builtinId="11"/>
    <cellStyle name="标题" xfId="23" builtinId="15"/>
    <cellStyle name="常规 5 2" xfId="24"/>
    <cellStyle name="60% - 强调文字颜色 2 2 2" xfId="25"/>
    <cellStyle name="解释性文本" xfId="26" builtinId="53"/>
    <cellStyle name="标题 1" xfId="27" builtinId="16"/>
    <cellStyle name="标题 2" xfId="28" builtinId="17"/>
    <cellStyle name="60% - 强调文字颜色 1" xfId="29" builtinId="32"/>
    <cellStyle name="标题 3" xfId="30" builtinId="18"/>
    <cellStyle name="60% - 强调文字颜色 4" xfId="31" builtinId="44"/>
    <cellStyle name="输出" xfId="32" builtinId="21"/>
    <cellStyle name="计算" xfId="33" builtinId="22"/>
    <cellStyle name="检查单元格" xfId="34" builtinId="23"/>
    <cellStyle name="40% - 强调文字颜色 4 2" xfId="35"/>
    <cellStyle name="20% - 强调文字颜色 6" xfId="36" builtinId="50"/>
    <cellStyle name="强调文字颜色 2" xfId="37" builtinId="33"/>
    <cellStyle name="链接单元格" xfId="38" builtinId="24"/>
    <cellStyle name="40% - 强调文字颜色 1 2" xfId="39"/>
    <cellStyle name="汇总" xfId="40" builtinId="25"/>
    <cellStyle name="好" xfId="41" builtinId="26"/>
    <cellStyle name="40% - 强调文字颜色 2 2" xfId="42"/>
    <cellStyle name="适中" xfId="43" builtinId="28"/>
    <cellStyle name="20% - 强调文字颜色 5" xfId="44" builtinId="46"/>
    <cellStyle name="强调文字颜色 1" xfId="45" builtinId="29"/>
    <cellStyle name="20% - 强调文字颜色 1" xfId="46" builtinId="30"/>
    <cellStyle name="40% - 强调文字颜色 1" xfId="47" builtinId="31"/>
    <cellStyle name="20% - 强调文字颜色 2" xfId="48" builtinId="34"/>
    <cellStyle name="输出 2" xfId="49"/>
    <cellStyle name="40% - 强调文字颜色 2" xfId="50" builtinId="35"/>
    <cellStyle name="强调文字颜色 3" xfId="51" builtinId="37"/>
    <cellStyle name="常规 3 2" xfId="52"/>
    <cellStyle name="20% - 强调文字颜色 4 2 2" xfId="53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40% - 强调文字颜色 2 2 2" xfId="61"/>
    <cellStyle name="适中 2" xfId="62"/>
    <cellStyle name="40% - 强调文字颜色 6" xfId="63" builtinId="51"/>
    <cellStyle name="60% - 强调文字颜色 6" xfId="64" builtinId="52"/>
    <cellStyle name="20% - 强调文字颜色 3 2" xfId="65"/>
    <cellStyle name="20% - 强调文字颜色 1 2 2" xfId="66"/>
    <cellStyle name="输出 2 2" xfId="67"/>
    <cellStyle name="20% - 强调文字颜色 2 2" xfId="68"/>
    <cellStyle name="常规 3" xfId="69"/>
    <cellStyle name="20% - 强调文字颜色 4 2" xfId="70"/>
    <cellStyle name="20% - 强调文字颜色 5 2" xfId="71"/>
    <cellStyle name="20% - 强调文字颜色 5 2 2" xfId="72"/>
    <cellStyle name="20% - 强调文字颜色 6 2" xfId="73"/>
    <cellStyle name="20% - 强调文字颜色 6 2 2" xfId="74"/>
    <cellStyle name="计算 2 2" xfId="75"/>
    <cellStyle name="40% - 强调文字颜色 3 2" xfId="76"/>
    <cellStyle name="40% - 强调文字颜色 3 2 2" xfId="77"/>
    <cellStyle name="检查单元格 2" xfId="78"/>
    <cellStyle name="40% - 强调文字颜色 4 2 2" xfId="79"/>
    <cellStyle name="40% - 强调文字颜色 5 2" xfId="80"/>
    <cellStyle name="40% - 强调文字颜色 5 2 2" xfId="81"/>
    <cellStyle name="适中 2 2" xfId="82"/>
    <cellStyle name="40% - 强调文字颜色 6 2" xfId="83"/>
    <cellStyle name="40% - 强调文字颜色 6 2 2" xfId="84"/>
    <cellStyle name="60% - 强调文字颜色 1 2" xfId="85"/>
    <cellStyle name="60% - 强调文字颜色 1 2 2" xfId="86"/>
    <cellStyle name="常规 5" xfId="87"/>
    <cellStyle name="60% - 强调文字颜色 2 2" xfId="88"/>
    <cellStyle name="60% - 强调文字颜色 3 2" xfId="89"/>
    <cellStyle name="60% - 强调文字颜色 3 2 2" xfId="90"/>
    <cellStyle name="60% - 强调文字颜色 4 2" xfId="91"/>
    <cellStyle name="60% - 强调文字颜色 4 2 2" xfId="92"/>
    <cellStyle name="60% - 强调文字颜色 5 2" xfId="93"/>
    <cellStyle name="60% - 强调文字颜色 5 2 2" xfId="94"/>
    <cellStyle name="60% - 强调文字颜色 6 2" xfId="95"/>
    <cellStyle name="60% - 强调文字颜色 6 2 2" xfId="96"/>
    <cellStyle name="标题 1 2" xfId="97"/>
    <cellStyle name="标题 1 2 2" xfId="98"/>
    <cellStyle name="标题 2 2" xfId="99"/>
    <cellStyle name="标题 2 2 2" xfId="100"/>
    <cellStyle name="标题 3 2" xfId="101"/>
    <cellStyle name="标题 3 2 2" xfId="102"/>
    <cellStyle name="标题 4 2" xfId="103"/>
    <cellStyle name="标题 4 2 2" xfId="104"/>
    <cellStyle name="标题 5" xfId="105"/>
    <cellStyle name="标题 5 2" xfId="106"/>
    <cellStyle name="差 2" xfId="107"/>
    <cellStyle name="差 2 2" xfId="108"/>
    <cellStyle name="常规 2" xfId="109"/>
    <cellStyle name="常规 2 2" xfId="110"/>
    <cellStyle name="常规 4" xfId="111"/>
    <cellStyle name="好 2" xfId="112"/>
    <cellStyle name="好 2 2" xfId="113"/>
    <cellStyle name="汇总 2" xfId="114"/>
    <cellStyle name="汇总 2 2" xfId="115"/>
    <cellStyle name="检查单元格 2 2" xfId="116"/>
    <cellStyle name="常规 54 2 2" xfId="117"/>
    <cellStyle name="解释性文本 2" xfId="118"/>
    <cellStyle name="警告文本 2" xfId="119"/>
    <cellStyle name="警告文本 2 2" xfId="120"/>
    <cellStyle name="链接单元格 2" xfId="121"/>
    <cellStyle name="链接单元格 2 2" xfId="122"/>
    <cellStyle name="强调文字颜色 1 2" xfId="123"/>
    <cellStyle name="强调文字颜色 1 2 2" xfId="124"/>
    <cellStyle name="强调文字颜色 2 2" xfId="125"/>
    <cellStyle name="强调文字颜色 2 2 2" xfId="126"/>
    <cellStyle name="强调文字颜色 3 2" xfId="127"/>
    <cellStyle name="强调文字颜色 3 2 2" xfId="128"/>
    <cellStyle name="强调文字颜色 4 2" xfId="129"/>
    <cellStyle name="强调文字颜色 4 2 2" xfId="130"/>
    <cellStyle name="强调文字颜色 5 2" xfId="131"/>
    <cellStyle name="强调文字颜色 5 2 2" xfId="132"/>
    <cellStyle name="强调文字颜色 6 2" xfId="133"/>
    <cellStyle name="强调文字颜色 6 2 2" xfId="134"/>
    <cellStyle name="输入 2" xfId="135"/>
    <cellStyle name="输入 2 2" xfId="136"/>
    <cellStyle name="注释 2" xfId="137"/>
    <cellStyle name="注释 2 2" xfId="138"/>
    <cellStyle name="常规 10 2 2 2 2 2" xfId="139"/>
    <cellStyle name="常规_Sheet4" xfId="140"/>
    <cellStyle name="常规_Sheet1" xfId="141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247650</xdr:colOff>
      <xdr:row>0</xdr:row>
      <xdr:rowOff>247650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247650" cy="2476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1"/>
  <sheetViews>
    <sheetView tabSelected="1" workbookViewId="0">
      <selection activeCell="I7" sqref="I7"/>
    </sheetView>
  </sheetViews>
  <sheetFormatPr defaultColWidth="9" defaultRowHeight="14.25"/>
  <cols>
    <col min="1" max="1" width="7.25" style="13" customWidth="1"/>
    <col min="2" max="2" width="34.375" style="1" customWidth="1"/>
    <col min="3" max="3" width="8.9" style="13" customWidth="1"/>
    <col min="4" max="4" width="12.625" style="13" customWidth="1"/>
    <col min="5" max="5" width="14.175" style="1" customWidth="1"/>
    <col min="6" max="6" width="10.0916666666667" style="36" customWidth="1"/>
    <col min="7" max="7" width="8.5" style="1" customWidth="1"/>
    <col min="8" max="8" width="9" style="1"/>
    <col min="9" max="9" width="71" style="1" customWidth="1"/>
    <col min="10" max="10" width="9" style="1"/>
    <col min="11" max="11" width="10.125" style="1" customWidth="1"/>
    <col min="12" max="12" width="9" style="1"/>
  </cols>
  <sheetData>
    <row r="1" ht="54" customHeight="1" spans="1:9">
      <c r="A1" s="37" t="s">
        <v>0</v>
      </c>
      <c r="B1" s="37"/>
      <c r="C1" s="37"/>
      <c r="D1" s="37"/>
      <c r="E1" s="37"/>
      <c r="F1" s="37"/>
      <c r="G1" s="38"/>
      <c r="H1" s="38"/>
      <c r="I1" s="38"/>
    </row>
    <row r="2" ht="39" customHeight="1" spans="1:6">
      <c r="A2" s="39" t="s">
        <v>1</v>
      </c>
      <c r="B2" s="39" t="s">
        <v>2</v>
      </c>
      <c r="C2" s="39" t="s">
        <v>3</v>
      </c>
      <c r="D2" s="39" t="s">
        <v>4</v>
      </c>
      <c r="E2" s="39" t="s">
        <v>5</v>
      </c>
      <c r="F2" s="39" t="s">
        <v>6</v>
      </c>
    </row>
    <row r="3" s="32" customFormat="1" ht="35" customHeight="1" spans="1:12">
      <c r="A3" s="40">
        <v>1</v>
      </c>
      <c r="B3" s="41" t="s">
        <v>7</v>
      </c>
      <c r="C3" s="40" t="s">
        <v>8</v>
      </c>
      <c r="D3" s="40" t="s">
        <v>9</v>
      </c>
      <c r="E3" s="40" t="s">
        <v>10</v>
      </c>
      <c r="F3" s="41"/>
      <c r="G3" s="42"/>
      <c r="H3" s="42"/>
      <c r="I3" s="42"/>
      <c r="J3" s="42"/>
      <c r="K3" s="42"/>
      <c r="L3" s="42"/>
    </row>
    <row r="4" s="32" customFormat="1" ht="35" customHeight="1" spans="1:12">
      <c r="A4" s="40">
        <v>2</v>
      </c>
      <c r="B4" s="41" t="s">
        <v>11</v>
      </c>
      <c r="C4" s="40" t="s">
        <v>8</v>
      </c>
      <c r="D4" s="40" t="s">
        <v>12</v>
      </c>
      <c r="E4" s="40" t="s">
        <v>10</v>
      </c>
      <c r="F4" s="41"/>
      <c r="G4" s="42"/>
      <c r="H4" s="42"/>
      <c r="I4" s="42"/>
      <c r="J4" s="42"/>
      <c r="K4" s="42"/>
      <c r="L4" s="42"/>
    </row>
    <row r="5" s="32" customFormat="1" ht="35" customHeight="1" spans="1:12">
      <c r="A5" s="40">
        <v>3</v>
      </c>
      <c r="B5" s="41" t="s">
        <v>13</v>
      </c>
      <c r="C5" s="40" t="s">
        <v>8</v>
      </c>
      <c r="D5" s="40" t="s">
        <v>14</v>
      </c>
      <c r="E5" s="40" t="s">
        <v>10</v>
      </c>
      <c r="F5" s="41"/>
      <c r="G5" s="42"/>
      <c r="H5" s="42"/>
      <c r="I5" s="42"/>
      <c r="J5" s="42"/>
      <c r="K5" s="42"/>
      <c r="L5" s="42"/>
    </row>
    <row r="6" s="32" customFormat="1" ht="35" customHeight="1" spans="1:12">
      <c r="A6" s="40">
        <v>4</v>
      </c>
      <c r="B6" s="41" t="s">
        <v>15</v>
      </c>
      <c r="C6" s="40" t="s">
        <v>8</v>
      </c>
      <c r="D6" s="40" t="s">
        <v>16</v>
      </c>
      <c r="E6" s="40" t="s">
        <v>10</v>
      </c>
      <c r="F6" s="41"/>
      <c r="G6" s="42"/>
      <c r="H6" s="42"/>
      <c r="I6" s="42"/>
      <c r="J6" s="42"/>
      <c r="K6" s="42"/>
      <c r="L6" s="42"/>
    </row>
    <row r="7" s="32" customFormat="1" ht="35" customHeight="1" spans="1:12">
      <c r="A7" s="40">
        <v>5</v>
      </c>
      <c r="B7" s="41" t="s">
        <v>17</v>
      </c>
      <c r="C7" s="40" t="s">
        <v>18</v>
      </c>
      <c r="D7" s="40" t="s">
        <v>19</v>
      </c>
      <c r="E7" s="40" t="s">
        <v>10</v>
      </c>
      <c r="F7" s="41"/>
      <c r="G7" s="42"/>
      <c r="H7" s="42"/>
      <c r="I7" s="42"/>
      <c r="J7" s="42"/>
      <c r="K7" s="42"/>
      <c r="L7" s="42"/>
    </row>
    <row r="8" s="32" customFormat="1" ht="35" customHeight="1" spans="1:12">
      <c r="A8" s="40">
        <v>6</v>
      </c>
      <c r="B8" s="41" t="s">
        <v>20</v>
      </c>
      <c r="C8" s="40" t="s">
        <v>8</v>
      </c>
      <c r="D8" s="40" t="s">
        <v>21</v>
      </c>
      <c r="E8" s="40" t="s">
        <v>10</v>
      </c>
      <c r="F8" s="41"/>
      <c r="G8" s="43"/>
      <c r="H8" s="42"/>
      <c r="I8" s="42"/>
      <c r="J8" s="42"/>
      <c r="K8" s="42"/>
      <c r="L8" s="42"/>
    </row>
    <row r="9" s="32" customFormat="1" ht="35" customHeight="1" spans="1:12">
      <c r="A9" s="40">
        <v>7</v>
      </c>
      <c r="B9" s="41" t="s">
        <v>22</v>
      </c>
      <c r="C9" s="40" t="s">
        <v>8</v>
      </c>
      <c r="D9" s="40" t="s">
        <v>23</v>
      </c>
      <c r="E9" s="40" t="s">
        <v>10</v>
      </c>
      <c r="F9" s="41"/>
      <c r="G9" s="43"/>
      <c r="H9" s="42"/>
      <c r="I9" s="42"/>
      <c r="J9" s="42"/>
      <c r="K9" s="42"/>
      <c r="L9" s="42"/>
    </row>
    <row r="10" s="33" customFormat="1" ht="35" customHeight="1" spans="1:12">
      <c r="A10" s="40">
        <v>8</v>
      </c>
      <c r="B10" s="41" t="s">
        <v>24</v>
      </c>
      <c r="C10" s="40" t="s">
        <v>25</v>
      </c>
      <c r="D10" s="40" t="s">
        <v>26</v>
      </c>
      <c r="E10" s="40" t="s">
        <v>10</v>
      </c>
      <c r="F10" s="41"/>
      <c r="G10" s="44"/>
      <c r="H10" s="45"/>
      <c r="I10" s="49"/>
      <c r="J10" s="49"/>
      <c r="K10" s="49"/>
      <c r="L10" s="49"/>
    </row>
    <row r="11" s="34" customFormat="1" ht="35" customHeight="1" spans="1:12">
      <c r="A11" s="40">
        <v>9</v>
      </c>
      <c r="B11" s="41" t="s">
        <v>27</v>
      </c>
      <c r="C11" s="40" t="s">
        <v>8</v>
      </c>
      <c r="D11" s="40" t="s">
        <v>28</v>
      </c>
      <c r="E11" s="40" t="s">
        <v>10</v>
      </c>
      <c r="F11" s="41"/>
      <c r="G11" s="46"/>
      <c r="H11" s="47"/>
      <c r="I11" s="50"/>
      <c r="J11" s="50"/>
      <c r="K11" s="50"/>
      <c r="L11" s="50"/>
    </row>
    <row r="12" s="35" customFormat="1" ht="35" customHeight="1" spans="1:12">
      <c r="A12" s="40">
        <v>10</v>
      </c>
      <c r="B12" s="41" t="s">
        <v>29</v>
      </c>
      <c r="C12" s="40" t="s">
        <v>30</v>
      </c>
      <c r="D12" s="40" t="s">
        <v>31</v>
      </c>
      <c r="E12" s="40" t="s">
        <v>32</v>
      </c>
      <c r="F12" s="41"/>
      <c r="G12" s="46"/>
      <c r="H12" s="47"/>
      <c r="I12" s="47"/>
      <c r="J12" s="47"/>
      <c r="K12" s="47"/>
      <c r="L12" s="47"/>
    </row>
    <row r="13" s="35" customFormat="1" ht="35" customHeight="1" spans="1:12">
      <c r="A13" s="40">
        <v>11</v>
      </c>
      <c r="B13" s="41" t="s">
        <v>33</v>
      </c>
      <c r="C13" s="40" t="s">
        <v>8</v>
      </c>
      <c r="D13" s="40" t="s">
        <v>34</v>
      </c>
      <c r="E13" s="40" t="s">
        <v>10</v>
      </c>
      <c r="F13" s="41"/>
      <c r="G13" s="46"/>
      <c r="H13" s="47"/>
      <c r="I13" s="47"/>
      <c r="J13" s="47"/>
      <c r="K13" s="47"/>
      <c r="L13" s="47"/>
    </row>
    <row r="14" s="35" customFormat="1" ht="35" customHeight="1" spans="1:12">
      <c r="A14" s="40">
        <v>12</v>
      </c>
      <c r="B14" s="41" t="s">
        <v>35</v>
      </c>
      <c r="C14" s="40" t="s">
        <v>8</v>
      </c>
      <c r="D14" s="40" t="s">
        <v>36</v>
      </c>
      <c r="E14" s="40" t="s">
        <v>32</v>
      </c>
      <c r="F14" s="41"/>
      <c r="G14" s="46"/>
      <c r="H14" s="47"/>
      <c r="I14" s="47"/>
      <c r="J14" s="47"/>
      <c r="K14" s="47"/>
      <c r="L14" s="47"/>
    </row>
    <row r="15" s="32" customFormat="1" ht="35" customHeight="1" spans="1:12">
      <c r="A15" s="40">
        <v>13</v>
      </c>
      <c r="B15" s="41" t="s">
        <v>37</v>
      </c>
      <c r="C15" s="40" t="s">
        <v>30</v>
      </c>
      <c r="D15" s="40" t="s">
        <v>38</v>
      </c>
      <c r="E15" s="40" t="s">
        <v>32</v>
      </c>
      <c r="F15" s="41"/>
      <c r="G15" s="43"/>
      <c r="H15" s="42"/>
      <c r="I15" s="42"/>
      <c r="J15" s="42"/>
      <c r="K15" s="42"/>
      <c r="L15" s="42"/>
    </row>
    <row r="16" ht="45" customHeight="1" spans="1:6">
      <c r="A16" s="48" t="s">
        <v>39</v>
      </c>
      <c r="B16" s="48"/>
      <c r="C16" s="48" t="s">
        <v>40</v>
      </c>
      <c r="D16" s="48"/>
      <c r="E16" s="48"/>
      <c r="F16" s="48"/>
    </row>
    <row r="31" ht="43.5" customHeight="1"/>
  </sheetData>
  <mergeCells count="3">
    <mergeCell ref="A1:F1"/>
    <mergeCell ref="A16:B16"/>
    <mergeCell ref="C16:F16"/>
  </mergeCells>
  <pageMargins left="0.550694444444444" right="0.275" top="0.393700787401575" bottom="0.393700787401575" header="0.511811023622047" footer="0.511811023622047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"/>
  <sheetViews>
    <sheetView workbookViewId="0">
      <selection activeCell="E18" sqref="E18:H18"/>
    </sheetView>
  </sheetViews>
  <sheetFormatPr defaultColWidth="9" defaultRowHeight="14.25" outlineLevelCol="7"/>
  <cols>
    <col min="3" max="3" width="3.2" customWidth="1"/>
    <col min="4" max="4" width="8" customWidth="1"/>
    <col min="5" max="5" width="13" customWidth="1"/>
    <col min="6" max="7" width="12" customWidth="1"/>
    <col min="8" max="8" width="12.875" customWidth="1"/>
  </cols>
  <sheetData>
    <row r="1" ht="37.5" customHeight="1" spans="1:8">
      <c r="A1" s="14" t="s">
        <v>41</v>
      </c>
      <c r="B1" s="14"/>
      <c r="C1" s="14"/>
      <c r="D1" s="14"/>
      <c r="E1" s="14"/>
      <c r="F1" s="14"/>
      <c r="G1" s="14"/>
      <c r="H1" s="14"/>
    </row>
    <row r="2" ht="24" customHeight="1" spans="1:8">
      <c r="A2" s="15" t="s">
        <v>42</v>
      </c>
      <c r="B2" s="15"/>
      <c r="C2" s="15"/>
      <c r="D2" s="15"/>
      <c r="E2" s="15"/>
      <c r="F2" s="15"/>
      <c r="G2" s="15"/>
      <c r="H2" s="15"/>
    </row>
    <row r="3" ht="23.25" customHeight="1" spans="1:8">
      <c r="A3" s="15" t="s">
        <v>43</v>
      </c>
      <c r="B3" s="15"/>
      <c r="C3" s="15"/>
      <c r="D3" s="15"/>
      <c r="E3" s="15"/>
      <c r="F3" s="15"/>
      <c r="G3" s="15"/>
      <c r="H3" s="15"/>
    </row>
    <row r="4" ht="25.5" customHeight="1" spans="1:8">
      <c r="A4" s="15" t="s">
        <v>44</v>
      </c>
      <c r="B4" s="15"/>
      <c r="C4" s="15"/>
      <c r="D4" s="15"/>
      <c r="E4" s="15"/>
      <c r="F4" s="15"/>
      <c r="G4" s="15"/>
      <c r="H4" s="15"/>
    </row>
    <row r="5" ht="30" customHeight="1" spans="1:8">
      <c r="A5" s="16" t="s">
        <v>45</v>
      </c>
      <c r="B5" s="16"/>
      <c r="C5" s="16"/>
      <c r="D5" s="16"/>
      <c r="E5" s="16"/>
      <c r="F5" s="16"/>
      <c r="G5" s="16"/>
      <c r="H5" s="16"/>
    </row>
    <row r="6" ht="20.25" customHeight="1" spans="1:8">
      <c r="A6" s="17" t="s">
        <v>1</v>
      </c>
      <c r="B6" s="18" t="s">
        <v>46</v>
      </c>
      <c r="C6" s="18"/>
      <c r="D6" s="18"/>
      <c r="E6" s="18" t="s">
        <v>47</v>
      </c>
      <c r="F6" s="18" t="s">
        <v>48</v>
      </c>
      <c r="G6" s="18" t="s">
        <v>49</v>
      </c>
      <c r="H6" s="18" t="s">
        <v>50</v>
      </c>
    </row>
    <row r="7" ht="20.25" customHeight="1" spans="1:8">
      <c r="A7" s="19" t="s">
        <v>51</v>
      </c>
      <c r="B7" s="20" t="s">
        <v>52</v>
      </c>
      <c r="C7" s="20"/>
      <c r="D7" s="20"/>
      <c r="E7" s="21">
        <f>E8+E9+E10+E11</f>
        <v>0</v>
      </c>
      <c r="F7" s="21">
        <v>0</v>
      </c>
      <c r="G7" s="21">
        <f>G8+G9+G10+G11</f>
        <v>0</v>
      </c>
      <c r="H7" s="22">
        <f>H8+H10-H12</f>
        <v>269000</v>
      </c>
    </row>
    <row r="8" ht="20.25" customHeight="1" spans="1:8">
      <c r="A8" s="23">
        <v>1.1</v>
      </c>
      <c r="B8" s="21" t="s">
        <v>53</v>
      </c>
      <c r="C8" s="21"/>
      <c r="D8" s="21"/>
      <c r="E8" s="21">
        <v>0</v>
      </c>
      <c r="F8" s="21">
        <v>0</v>
      </c>
      <c r="G8" s="21">
        <v>0</v>
      </c>
      <c r="H8" s="22">
        <f>'4 、结算明细表'!F3</f>
        <v>250000</v>
      </c>
    </row>
    <row r="9" ht="20.25" customHeight="1" spans="1:8">
      <c r="A9" s="23">
        <v>1.2</v>
      </c>
      <c r="B9" s="21" t="s">
        <v>54</v>
      </c>
      <c r="C9" s="21"/>
      <c r="D9" s="21"/>
      <c r="E9" s="21">
        <v>0</v>
      </c>
      <c r="F9" s="21">
        <v>0</v>
      </c>
      <c r="G9" s="21">
        <v>0</v>
      </c>
      <c r="H9" s="21"/>
    </row>
    <row r="10" ht="20.25" customHeight="1" spans="1:8">
      <c r="A10" s="23">
        <v>1.3</v>
      </c>
      <c r="B10" s="21" t="s">
        <v>55</v>
      </c>
      <c r="C10" s="21"/>
      <c r="D10" s="21"/>
      <c r="E10" s="21">
        <v>0</v>
      </c>
      <c r="F10" s="21">
        <v>0</v>
      </c>
      <c r="G10" s="21">
        <v>0</v>
      </c>
      <c r="H10" s="21">
        <f>'4 、结算明细表'!F4</f>
        <v>19038.4</v>
      </c>
    </row>
    <row r="11" ht="20.25" customHeight="1" spans="1:8">
      <c r="A11" s="23">
        <v>1.4</v>
      </c>
      <c r="B11" s="21" t="s">
        <v>56</v>
      </c>
      <c r="C11" s="21"/>
      <c r="D11" s="21"/>
      <c r="E11" s="21">
        <v>0</v>
      </c>
      <c r="F11" s="21">
        <v>0</v>
      </c>
      <c r="G11" s="21">
        <v>0</v>
      </c>
      <c r="H11" s="24"/>
    </row>
    <row r="12" ht="20.25" customHeight="1" spans="1:8">
      <c r="A12" s="23">
        <v>1.5</v>
      </c>
      <c r="B12" s="21" t="s">
        <v>57</v>
      </c>
      <c r="C12" s="21"/>
      <c r="D12" s="21"/>
      <c r="E12" s="25"/>
      <c r="F12" s="25"/>
      <c r="G12" s="21"/>
      <c r="H12" s="22">
        <f>'4 、结算明细表'!F7-'4 、结算明细表'!F8</f>
        <v>38.4</v>
      </c>
    </row>
    <row r="13" ht="20.25" customHeight="1" spans="1:8">
      <c r="A13" s="19" t="s">
        <v>58</v>
      </c>
      <c r="B13" s="20" t="s">
        <v>59</v>
      </c>
      <c r="C13" s="20"/>
      <c r="D13" s="20"/>
      <c r="E13" s="21">
        <v>0</v>
      </c>
      <c r="F13" s="21"/>
      <c r="G13" s="21">
        <v>0</v>
      </c>
      <c r="H13" s="21">
        <v>0</v>
      </c>
    </row>
    <row r="14" ht="20.25" customHeight="1" spans="1:8">
      <c r="A14" s="23">
        <v>2.1</v>
      </c>
      <c r="B14" s="21" t="s">
        <v>60</v>
      </c>
      <c r="C14" s="21"/>
      <c r="D14" s="21"/>
      <c r="E14" s="21">
        <v>0</v>
      </c>
      <c r="F14" s="21"/>
      <c r="G14" s="21">
        <v>0</v>
      </c>
      <c r="H14" s="21">
        <v>0</v>
      </c>
    </row>
    <row r="15" ht="20.25" customHeight="1" spans="1:8">
      <c r="A15" s="23">
        <v>2.2</v>
      </c>
      <c r="B15" s="21" t="s">
        <v>60</v>
      </c>
      <c r="C15" s="21"/>
      <c r="D15" s="21"/>
      <c r="E15" s="21">
        <v>0</v>
      </c>
      <c r="F15" s="21"/>
      <c r="G15" s="21">
        <v>0</v>
      </c>
      <c r="H15" s="21">
        <v>0</v>
      </c>
    </row>
    <row r="16" ht="20.25" customHeight="1" spans="1:8">
      <c r="A16" s="19" t="s">
        <v>61</v>
      </c>
      <c r="B16" s="20" t="s">
        <v>62</v>
      </c>
      <c r="C16" s="20"/>
      <c r="D16" s="21" t="s">
        <v>63</v>
      </c>
      <c r="E16" s="26">
        <f>H7</f>
        <v>269000</v>
      </c>
      <c r="F16" s="26"/>
      <c r="G16" s="26"/>
      <c r="H16" s="26"/>
    </row>
    <row r="17" ht="20.25" customHeight="1" spans="1:8">
      <c r="A17" s="19"/>
      <c r="B17" s="20"/>
      <c r="C17" s="20"/>
      <c r="D17" s="21" t="s">
        <v>64</v>
      </c>
      <c r="E17" s="27">
        <f>E16</f>
        <v>269000</v>
      </c>
      <c r="F17" s="27"/>
      <c r="G17" s="27"/>
      <c r="H17" s="27"/>
    </row>
    <row r="18" ht="20.25" customHeight="1" spans="1:8">
      <c r="A18" s="19" t="s">
        <v>65</v>
      </c>
      <c r="B18" s="20" t="s">
        <v>66</v>
      </c>
      <c r="C18" s="20"/>
      <c r="D18" s="20"/>
      <c r="E18" s="21">
        <v>0</v>
      </c>
      <c r="F18" s="21"/>
      <c r="G18" s="21"/>
      <c r="H18" s="21"/>
    </row>
    <row r="19" ht="20.25" customHeight="1" spans="1:8">
      <c r="A19" s="23">
        <v>4.1</v>
      </c>
      <c r="B19" s="21" t="s">
        <v>67</v>
      </c>
      <c r="C19" s="21"/>
      <c r="D19" s="21"/>
      <c r="E19" s="21">
        <v>0</v>
      </c>
      <c r="F19" s="21"/>
      <c r="G19" s="21"/>
      <c r="H19" s="21"/>
    </row>
    <row r="20" ht="20.25" customHeight="1" spans="1:8">
      <c r="A20" s="23">
        <v>4.2</v>
      </c>
      <c r="B20" s="21" t="s">
        <v>68</v>
      </c>
      <c r="C20" s="21"/>
      <c r="D20" s="21"/>
      <c r="E20" s="21">
        <v>0</v>
      </c>
      <c r="F20" s="21"/>
      <c r="G20" s="21"/>
      <c r="H20" s="21"/>
    </row>
    <row r="21" ht="20.25" customHeight="1" spans="1:8">
      <c r="A21" s="19" t="s">
        <v>69</v>
      </c>
      <c r="B21" s="20" t="s">
        <v>70</v>
      </c>
      <c r="C21" s="20"/>
      <c r="D21" s="20"/>
      <c r="E21" s="21">
        <v>0</v>
      </c>
      <c r="F21" s="21"/>
      <c r="G21" s="21"/>
      <c r="H21" s="21"/>
    </row>
    <row r="22" ht="20.25" customHeight="1" spans="1:8">
      <c r="A22" s="23">
        <v>5.1</v>
      </c>
      <c r="B22" s="21" t="s">
        <v>71</v>
      </c>
      <c r="C22" s="21"/>
      <c r="D22" s="21"/>
      <c r="E22" s="21" t="s">
        <v>72</v>
      </c>
      <c r="F22" s="21"/>
      <c r="G22" s="21"/>
      <c r="H22" s="21"/>
    </row>
    <row r="23" ht="20.25" customHeight="1" spans="1:8">
      <c r="A23" s="23">
        <v>5.2</v>
      </c>
      <c r="B23" s="21" t="s">
        <v>73</v>
      </c>
      <c r="C23" s="21"/>
      <c r="D23" s="21"/>
      <c r="E23" s="21" t="s">
        <v>72</v>
      </c>
      <c r="F23" s="21"/>
      <c r="G23" s="21"/>
      <c r="H23" s="21"/>
    </row>
    <row r="24" ht="20.25" customHeight="1" spans="1:8">
      <c r="A24" s="19" t="s">
        <v>74</v>
      </c>
      <c r="B24" s="20" t="s">
        <v>75</v>
      </c>
      <c r="C24" s="21" t="s">
        <v>63</v>
      </c>
      <c r="D24" s="21"/>
      <c r="E24" s="26">
        <f>E16</f>
        <v>269000</v>
      </c>
      <c r="F24" s="21"/>
      <c r="G24" s="21"/>
      <c r="H24" s="21"/>
    </row>
    <row r="25" ht="20.25" customHeight="1" spans="1:8">
      <c r="A25" s="19"/>
      <c r="B25" s="20"/>
      <c r="C25" s="21" t="s">
        <v>64</v>
      </c>
      <c r="D25" s="21"/>
      <c r="E25" s="27">
        <f>E17</f>
        <v>269000</v>
      </c>
      <c r="F25" s="27"/>
      <c r="G25" s="27"/>
      <c r="H25" s="27"/>
    </row>
    <row r="26" ht="20.25" customHeight="1" spans="1:8">
      <c r="A26" s="19" t="s">
        <v>76</v>
      </c>
      <c r="B26" s="20" t="s">
        <v>77</v>
      </c>
      <c r="C26" s="21" t="s">
        <v>63</v>
      </c>
      <c r="D26" s="21"/>
      <c r="E26" s="26">
        <f>E24</f>
        <v>269000</v>
      </c>
      <c r="F26" s="21"/>
      <c r="G26" s="21"/>
      <c r="H26" s="21"/>
    </row>
    <row r="27" ht="20.25" customHeight="1" spans="1:8">
      <c r="A27" s="19"/>
      <c r="B27" s="20"/>
      <c r="C27" s="21" t="s">
        <v>64</v>
      </c>
      <c r="D27" s="21"/>
      <c r="E27" s="27">
        <f>E17</f>
        <v>269000</v>
      </c>
      <c r="F27" s="27"/>
      <c r="G27" s="27"/>
      <c r="H27" s="27"/>
    </row>
    <row r="28" spans="1:8">
      <c r="A28" s="28"/>
      <c r="B28" s="28"/>
      <c r="C28" s="28"/>
      <c r="D28" s="28"/>
      <c r="E28" s="28"/>
      <c r="F28" s="28"/>
      <c r="G28" s="28"/>
      <c r="H28" s="28"/>
    </row>
    <row r="29" spans="1:8">
      <c r="A29" s="29" t="s">
        <v>78</v>
      </c>
      <c r="B29" s="29"/>
      <c r="C29" s="29"/>
      <c r="D29" s="29"/>
      <c r="E29" s="29"/>
      <c r="F29" s="29"/>
      <c r="G29" s="29"/>
      <c r="H29" s="29"/>
    </row>
    <row r="30" spans="1:1">
      <c r="A30" s="30"/>
    </row>
    <row r="31" spans="1:1">
      <c r="A31" s="30"/>
    </row>
    <row r="32" spans="1:8">
      <c r="A32" s="29" t="s">
        <v>79</v>
      </c>
      <c r="B32" s="29"/>
      <c r="C32" s="29"/>
      <c r="D32" s="29"/>
      <c r="E32" s="29"/>
      <c r="F32" s="29"/>
      <c r="G32" s="29"/>
      <c r="H32" s="29"/>
    </row>
    <row r="33" spans="1:1">
      <c r="A33" s="30"/>
    </row>
    <row r="34" ht="27" customHeight="1" spans="1:8">
      <c r="A34" s="31"/>
      <c r="B34" s="31"/>
      <c r="C34" s="31"/>
      <c r="D34" s="31"/>
      <c r="E34" s="31"/>
      <c r="F34" s="31"/>
      <c r="G34" s="31"/>
      <c r="H34" s="31"/>
    </row>
  </sheetData>
  <mergeCells count="50">
    <mergeCell ref="A1:H1"/>
    <mergeCell ref="A2:H2"/>
    <mergeCell ref="A3:H3"/>
    <mergeCell ref="A4:H4"/>
    <mergeCell ref="A5:H5"/>
    <mergeCell ref="B6:D6"/>
    <mergeCell ref="B7:D7"/>
    <mergeCell ref="B8:D8"/>
    <mergeCell ref="B9:D9"/>
    <mergeCell ref="B10:D10"/>
    <mergeCell ref="B11:D11"/>
    <mergeCell ref="B12:D12"/>
    <mergeCell ref="E12:F12"/>
    <mergeCell ref="B13:D13"/>
    <mergeCell ref="E13:F13"/>
    <mergeCell ref="B14:D14"/>
    <mergeCell ref="E14:F14"/>
    <mergeCell ref="B15:D15"/>
    <mergeCell ref="E15:F15"/>
    <mergeCell ref="E16:H16"/>
    <mergeCell ref="E17:H17"/>
    <mergeCell ref="B18:D18"/>
    <mergeCell ref="E18:H18"/>
    <mergeCell ref="B19:D19"/>
    <mergeCell ref="E19:H19"/>
    <mergeCell ref="B20:D20"/>
    <mergeCell ref="E20:H20"/>
    <mergeCell ref="B21:D21"/>
    <mergeCell ref="E21:H21"/>
    <mergeCell ref="B22:D22"/>
    <mergeCell ref="E22:H22"/>
    <mergeCell ref="B23:D23"/>
    <mergeCell ref="E23:H23"/>
    <mergeCell ref="C24:D24"/>
    <mergeCell ref="E24:H24"/>
    <mergeCell ref="C25:D25"/>
    <mergeCell ref="E25:H25"/>
    <mergeCell ref="C26:D26"/>
    <mergeCell ref="E26:H26"/>
    <mergeCell ref="C27:D27"/>
    <mergeCell ref="E27:H27"/>
    <mergeCell ref="A29:H29"/>
    <mergeCell ref="A32:H32"/>
    <mergeCell ref="A34:H34"/>
    <mergeCell ref="A16:A17"/>
    <mergeCell ref="A24:A25"/>
    <mergeCell ref="A26:A27"/>
    <mergeCell ref="B24:B25"/>
    <mergeCell ref="B26:B27"/>
    <mergeCell ref="B16:C17"/>
  </mergeCells>
  <pageMargins left="0.551181102362205" right="0.354330708661417" top="0.590551181102362" bottom="0.590551181102362" header="0.511811023622047" footer="0.511811023622047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workbookViewId="0">
      <selection activeCell="I6" sqref="I6"/>
    </sheetView>
  </sheetViews>
  <sheetFormatPr defaultColWidth="9" defaultRowHeight="14.25" outlineLevelCol="6"/>
  <cols>
    <col min="1" max="1" width="8.125" style="1" customWidth="1"/>
    <col min="2" max="2" width="17" style="1" customWidth="1"/>
    <col min="3" max="3" width="5.625" style="1" customWidth="1"/>
    <col min="4" max="4" width="9.625" style="1" customWidth="1"/>
    <col min="5" max="5" width="11.5" style="1" customWidth="1"/>
    <col min="6" max="6" width="14.625" style="1" customWidth="1"/>
    <col min="7" max="7" width="21.125" style="1" customWidth="1"/>
    <col min="8" max="8" width="17.875" style="1" customWidth="1"/>
    <col min="9" max="9" width="12.625" style="1"/>
    <col min="10" max="10" width="9.375" style="1"/>
    <col min="11" max="16384" width="9" style="1"/>
  </cols>
  <sheetData>
    <row r="1" ht="75" customHeight="1" spans="1:7">
      <c r="A1" s="2" t="s">
        <v>80</v>
      </c>
      <c r="B1" s="2"/>
      <c r="C1" s="2"/>
      <c r="D1" s="2"/>
      <c r="E1" s="2"/>
      <c r="F1" s="2"/>
      <c r="G1" s="2"/>
    </row>
    <row r="2" ht="42" customHeight="1" spans="1:7">
      <c r="A2" s="3" t="s">
        <v>1</v>
      </c>
      <c r="B2" s="4" t="s">
        <v>81</v>
      </c>
      <c r="C2" s="3" t="s">
        <v>82</v>
      </c>
      <c r="D2" s="3" t="s">
        <v>83</v>
      </c>
      <c r="E2" s="3" t="s">
        <v>84</v>
      </c>
      <c r="F2" s="3" t="s">
        <v>85</v>
      </c>
      <c r="G2" s="5" t="s">
        <v>6</v>
      </c>
    </row>
    <row r="3" ht="37" customHeight="1" spans="1:7">
      <c r="A3" s="6" t="s">
        <v>51</v>
      </c>
      <c r="B3" s="7" t="s">
        <v>86</v>
      </c>
      <c r="C3" s="6" t="s">
        <v>87</v>
      </c>
      <c r="D3" s="6">
        <v>1</v>
      </c>
      <c r="E3" s="6"/>
      <c r="F3" s="6">
        <v>250000</v>
      </c>
      <c r="G3" s="8"/>
    </row>
    <row r="4" ht="37" customHeight="1" spans="1:7">
      <c r="A4" s="3" t="s">
        <v>58</v>
      </c>
      <c r="B4" s="3" t="s">
        <v>55</v>
      </c>
      <c r="C4" s="3"/>
      <c r="D4" s="3"/>
      <c r="E4" s="3"/>
      <c r="F4" s="6">
        <f>F5+F6</f>
        <v>19038.4</v>
      </c>
      <c r="G4" s="8"/>
    </row>
    <row r="5" ht="37" customHeight="1" spans="1:7">
      <c r="A5" s="6">
        <v>1</v>
      </c>
      <c r="B5" s="6" t="s">
        <v>88</v>
      </c>
      <c r="C5" s="6" t="s">
        <v>89</v>
      </c>
      <c r="D5" s="6">
        <f>4*30</f>
        <v>120</v>
      </c>
      <c r="E5" s="9">
        <f>150*0.985474577751737</f>
        <v>147.82</v>
      </c>
      <c r="F5" s="6">
        <f>D5*E5</f>
        <v>17738.4</v>
      </c>
      <c r="G5" s="8" t="s">
        <v>90</v>
      </c>
    </row>
    <row r="6" ht="37" customHeight="1" spans="1:7">
      <c r="A6" s="6">
        <v>2</v>
      </c>
      <c r="B6" s="10" t="s">
        <v>91</v>
      </c>
      <c r="C6" s="6" t="s">
        <v>87</v>
      </c>
      <c r="D6" s="6">
        <v>1</v>
      </c>
      <c r="E6" s="6">
        <v>1300</v>
      </c>
      <c r="F6" s="6">
        <f>D6*E6</f>
        <v>1300</v>
      </c>
      <c r="G6" s="8" t="s">
        <v>92</v>
      </c>
    </row>
    <row r="7" ht="37" customHeight="1" spans="1:7">
      <c r="A7" s="6" t="s">
        <v>61</v>
      </c>
      <c r="B7" s="10" t="s">
        <v>93</v>
      </c>
      <c r="C7" s="6"/>
      <c r="D7" s="6"/>
      <c r="E7" s="6"/>
      <c r="F7" s="6">
        <f>F3+F4</f>
        <v>269038.4</v>
      </c>
      <c r="G7" s="5"/>
    </row>
    <row r="8" ht="22" customHeight="1" spans="1:7">
      <c r="A8" s="11" t="s">
        <v>65</v>
      </c>
      <c r="B8" s="12" t="s">
        <v>94</v>
      </c>
      <c r="C8" s="12"/>
      <c r="D8" s="12"/>
      <c r="E8" s="12"/>
      <c r="F8" s="11">
        <v>269000</v>
      </c>
      <c r="G8" s="12"/>
    </row>
    <row r="9" ht="22" customHeight="1" spans="1:6">
      <c r="A9" s="13"/>
      <c r="F9" s="13"/>
    </row>
    <row r="10" spans="2:5">
      <c r="B10" s="1" t="s">
        <v>95</v>
      </c>
      <c r="E10" s="1" t="s">
        <v>96</v>
      </c>
    </row>
    <row r="13" spans="2:5">
      <c r="B13" s="1" t="s">
        <v>97</v>
      </c>
      <c r="E13" s="1" t="s">
        <v>97</v>
      </c>
    </row>
  </sheetData>
  <mergeCells count="1">
    <mergeCell ref="A1:G1"/>
  </mergeCells>
  <pageMargins left="0.357638888888889" right="0.357638888888889" top="0.60625" bottom="0.409027777777778" header="0.5" footer="0.5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微软用户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2资料存档目录</vt:lpstr>
      <vt:lpstr>3、结算汇总表</vt:lpstr>
      <vt:lpstr>4 、结算明细表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张磊</cp:lastModifiedBy>
  <dcterms:created xsi:type="dcterms:W3CDTF">2013-11-22T07:50:00Z</dcterms:created>
  <cp:lastPrinted>2019-10-18T09:13:00Z</cp:lastPrinted>
  <dcterms:modified xsi:type="dcterms:W3CDTF">2022-12-10T01:05:30Z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4EA3C307227743AA807097C2548033F0</vt:lpwstr>
  </property>
</Properties>
</file>