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 tabRatio="717" activeTab="1"/>
  </bookViews>
  <sheets>
    <sheet name="编制说明" sheetId="11" r:id="rId1"/>
    <sheet name="价格清单" sheetId="10" r:id="rId2"/>
    <sheet name="配电柜报价明细" sheetId="12" r:id="rId3"/>
  </sheets>
  <definedNames>
    <definedName name="_xlnm._FilterDatabase" localSheetId="1" hidden="1">价格清单!$A$4:$M$290</definedName>
  </definedNames>
  <calcPr calcId="144525"/>
</workbook>
</file>

<file path=xl/sharedStrings.xml><?xml version="1.0" encoding="utf-8"?>
<sst xmlns="http://schemas.openxmlformats.org/spreadsheetml/2006/main" count="6964" uniqueCount="634">
  <si>
    <t>序号</t>
  </si>
  <si>
    <t>编制说明</t>
  </si>
  <si>
    <t>住宅中心配至9#11#1.2单元进线电缆线型按WDZ-YJY-4x120+1x70计入</t>
  </si>
  <si>
    <t>住宅区域配至6#1.2单元进线电缆线型按WDZ-YJY-4x120+1x70计入</t>
  </si>
  <si>
    <t>始端箱按500x450x200计入</t>
  </si>
  <si>
    <r>
      <rPr>
        <sz val="12"/>
        <rFont val="宋体"/>
        <charset val="134"/>
      </rPr>
      <t>山水文苑</t>
    </r>
    <r>
      <rPr>
        <sz val="12"/>
        <rFont val="Arial"/>
        <charset val="134"/>
      </rPr>
      <t>10kV</t>
    </r>
    <r>
      <rPr>
        <sz val="12"/>
        <rFont val="宋体"/>
        <charset val="134"/>
      </rPr>
      <t>开关站至住宅中心配此段电缆暂按1200米计入，后期据实结算</t>
    </r>
  </si>
  <si>
    <t>高压进车库外墙套管在本次施工范围</t>
  </si>
  <si>
    <t>公用设施专用配的备用电源进线电缆暂按800米计入，后期据实结算</t>
  </si>
  <si>
    <t>图纸范围内的住宅中心配、住宅区域配、公用设施专用设备采购安装(不含空调）及土建部分、10千伏桥架、电缆、0.4千伏居民桥架（电表箱前）、电缆、电表等采购安装（2#、3#楼电井竖向居民桥架按200*100，7#楼、13#、15楼电井竖向居民桥架按150*100计入）</t>
  </si>
  <si>
    <t>环境监测系统按图计入</t>
  </si>
  <si>
    <r>
      <rPr>
        <sz val="12"/>
        <rFont val="宋体"/>
        <charset val="1"/>
      </rPr>
      <t>住宅区域配环境监测系统双电源配电箱PD进线从</t>
    </r>
    <r>
      <rPr>
        <sz val="12"/>
        <rFont val="Arial"/>
        <charset val="1"/>
      </rPr>
      <t>4AL1,</t>
    </r>
    <r>
      <rPr>
        <sz val="12"/>
        <rFont val="宋体"/>
        <charset val="1"/>
      </rPr>
      <t>和</t>
    </r>
    <r>
      <rPr>
        <sz val="12"/>
        <rFont val="Arial"/>
        <charset val="1"/>
      </rPr>
      <t>5AL1</t>
    </r>
    <r>
      <rPr>
        <sz val="12"/>
        <rFont val="宋体"/>
        <charset val="1"/>
      </rPr>
      <t>引来</t>
    </r>
  </si>
  <si>
    <t>若对工程量清单存疑，请在招标文件约定的期限内提出，经招标人确认后补发此项清单。招标文件约定的期限内若无异议，本次工程量清单无论是否存在缺项、漏项、工程量偏差，均视为乙方已综合考虑在固定合同总价内。</t>
  </si>
  <si>
    <t>综合单价包括但不限于人工费、材料费、机械费、措施费、窝工费、安全文明施工费、扬尘治理增加费、疫情增加费、规费、管理费、利润、税金（增值税专用发票）、风险、调试、材料检测检验费、施工协调、验收送电等完成本工程所需的全部费用。</t>
  </si>
  <si>
    <t>配电柜箱子元器件组价表需提供，后附明细表自主报价</t>
  </si>
  <si>
    <t>车库10千伏桥架公共按变更单计入</t>
  </si>
  <si>
    <t>价格清单（栾川山水文苑S1地块项目供配电工程）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</si>
  <si>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</si>
  <si>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</si>
  <si>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</si>
  <si>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</si>
  <si>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</si>
  <si>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</si>
  <si>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</si>
  <si>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品牌型号</t>
  </si>
  <si>
    <t>人工费
a</t>
  </si>
  <si>
    <t>主材费
b</t>
  </si>
  <si>
    <t>机械、辅材及其他c</t>
  </si>
  <si>
    <t>管理费及利润
d=(a+b+c)*费率</t>
  </si>
  <si>
    <t>税金
e=(a+b+c+d)*费率</t>
  </si>
  <si>
    <t>一</t>
  </si>
  <si>
    <t>安装部分</t>
  </si>
  <si>
    <t>住宅中心配设备</t>
  </si>
  <si>
    <t>干式变压器</t>
  </si>
  <si>
    <t>1.名称:干式变压器AT1\2\3
2.型号:SCB13-800kVA/10/0.4kV,Dyn11Uk=6%
3.带保护外壳,下进侧出  
4.含相关母线安装及调试，含10#热镀锌槽钢
5.其它:含相关调试、附件安装，满足设计及规范要求
6.含与之相关的一切费用</t>
  </si>
  <si>
    <t>台</t>
  </si>
  <si>
    <t>埃思特</t>
  </si>
  <si>
    <t>高压成套配电柜</t>
  </si>
  <si>
    <t>1.名称:10kV开关柜（1AH1）
2.规格:KYN28A-12 800×1500×2300 1250A   31.5kA  XRNP-12/0.5
3.其他:含相关调试、附件安装，满足设计及规范要求，含10#热镀锌槽钢
4.含与之相关的一切费用</t>
  </si>
  <si>
    <t>1.名称:10kV开关柜（1AH2）
2.规格:KYN28A-12 800×1500×2300  XRNP-12/0.5
3.其他:含相关调试、附件安装，满足设计及规范要求，含10#热镀锌槽钢
4.含与之相关的一切费用</t>
  </si>
  <si>
    <t>1.名称:10kV开关柜（1AH3）
2.规格:KYN28A-12 800×1500×2300 630A  25kA   
3.其他:含相关调试、附件安装，满足设计及规范要求，含10#热镀锌槽钢
4.含与之相关的一切费用</t>
  </si>
  <si>
    <t>1.名称:10kV开关柜（1AH4）
2.规格:KYN28A-12 800×1500×2300 630A  25kA   
3.其他:含相关调试、附件安装，满足设计及规范要求，含10#热镀锌槽钢
4.含与之相关的一切费用</t>
  </si>
  <si>
    <t>1.名称:10kV开关柜（1AH5）
2.规格:KYN28A-12 800×1500×2300 630A  25kA   
3.其他:含相关调试、附件安装，满足设计及规范要求，含10#热镀锌槽钢
4.含与之相关的一切费用</t>
  </si>
  <si>
    <t>1.名称:10kV开关柜（1AH6）
2.规格:KYN28A-12 800×1500×2300 630A  25kA   
3.其他:含相关调试、附件安装，满足设计及规范要求，含10#热镀锌槽钢
4.含与之相关的一切费用</t>
  </si>
  <si>
    <t>1.名称:10kV开关柜（1AH7）
2.规格:KYN28A-12 800×1500×2300 630A  25kA   
3.其他:含相关调试、附件安装，满足设计及规范要求，含10#热镀锌槽钢
4.含与之相关的一切费用</t>
  </si>
  <si>
    <t>1.名称:10kV开关柜（1AH8）
2.规格:KYN28A-12 800×1500×2300 630A  25kA   
3.其他:含相关调试、附件安装，满足设计及规范要求，含10#热镀锌槽钢
4.含与之相关的一切费用</t>
  </si>
  <si>
    <t>1.名称:10kV开关柜（1AH9）
2.规格:KYN28A-12 800×1500×2300 630A  25kA   
3.其他:含相关调试、附件安装，满足设计及规范要求，含10#热镀锌槽钢
4.含与之相关的一切费用</t>
  </si>
  <si>
    <t>1.名称:10kV开关柜（1AH10）
2.规格:KYN28A-12 800×1500×2300 1250A 31.5kA   
3.其他:含相关调试、附件安装，满足设计及规范要求，含10#热镀锌槽钢
4.含与之相关的一切费用</t>
  </si>
  <si>
    <t>电源进线柜</t>
  </si>
  <si>
    <t>1.名称:电源进线柜1AL1
2.规格:GCS-01 800x1000x2200 
3.其他:含相关调试、附件安装，满足设计及规范要求，含10#热镀锌槽钢
4.含与之相关的一切费用</t>
  </si>
  <si>
    <t>电容补偿柜</t>
  </si>
  <si>
    <t>1.名称:电容补偿柜1AL2
2.规格:GCS-34 800x1000x2200 
3.其他:含相关调试、附件安装，满足设计及规范要求，含10#热镀锌槽钢
4.含与之相关的一切费用</t>
  </si>
  <si>
    <t>馈电柜</t>
  </si>
  <si>
    <t>1.名称:馈电柜1AL3
2.规格:GCS-11 600x1000x2200 
3.其他:含相关调试、附件安装，满足设计及规范要求，含10#热镀锌槽钢
4.含与之相关的一切费用</t>
  </si>
  <si>
    <t>1.名称:馈电柜1AL4
2.规格:GCS-11 600x1000x2200 
3.其他:含相关调试、附件安装，满足设计及规范要求，含10#热镀锌槽钢
4.含与之相关的一切费用</t>
  </si>
  <si>
    <t>联络柜</t>
  </si>
  <si>
    <t>1.名称:联络柜1AL5
2.规格:GCS-04 800x1000x2200 
3.其他:含相关调试、附件安装，满足设计及规范要求，含10#热镀锌槽钢
4.含与之相关的一切费用</t>
  </si>
  <si>
    <t>1.名称:电源进线柜2AL1
2.规格:GCS-01 800x1000x2200 
3.其他:含相关调试、附件安装，满足设计及规范要求，含10#热镀锌槽钢
4.含与之相关的一切费用</t>
  </si>
  <si>
    <t>1.名称:电容补偿柜2AL2
2.规格:GCS-34 800x1000x2200 
3.其他:含相关调试、附件安装，满足设计及规范要求，含10#热镀锌槽钢
4.含与之相关的一切费用</t>
  </si>
  <si>
    <t>1.名称:馈电柜2AL3
2.规格:GCS-11 600x1000x2200 
3.其他:含相关调试、附件安装，满足设计及规范要求，含10#热镀锌槽钢
4.含与之相关的一切费用</t>
  </si>
  <si>
    <t>1.名称:电源进线柜3AL1
2.规格:GCS-01 800x1000x2200 
3.其他:含相关调试、附件安装，满足设计及规范要求，含10#热镀锌槽钢
4.含与之相关的一切费用</t>
  </si>
  <si>
    <t>1.名称:电容补偿柜3AL2
2.规格:GCS-34 800x1000x2200 
3.其他:含相关调试、附件安装，满足设计及规范要求，含10#热镀锌槽钢
4.含与之相关的一切费用</t>
  </si>
  <si>
    <t>1.名称:馈电柜3AL3
2.规格:GCS-11 600x1000x2200 
3.其他:含相关调试、附件安装，满足设计及规范要求，含10#热镀锌槽钢
4.含与之相关的一切费用</t>
  </si>
  <si>
    <t>高压电力电缆</t>
  </si>
  <si>
    <t>1.名称:高压电力电缆
2.型号:ZC-YJLV22-8.7/15-3x120
3.敷设方式、部位:电缆沟敷设
4.其它:含相关调试、附件安装，满足设计及规范要求
5.含与之相关的一切费用</t>
  </si>
  <si>
    <t>m</t>
  </si>
  <si>
    <t>佰汇电缆</t>
  </si>
  <si>
    <t>直流屏</t>
  </si>
  <si>
    <t>1.名称:直流屏 40Ah 220V
2.其它:含相关调试、附件安装，满足设计及规范要求
3.含与之相关的一切费用</t>
  </si>
  <si>
    <t>套</t>
  </si>
  <si>
    <t>信号箱</t>
  </si>
  <si>
    <t>1.名称:信号箱
2.其它:含相关调试、附件安装，满足设计及规范要求
3.含与之相关的一切费用</t>
  </si>
  <si>
    <t>模拟板</t>
  </si>
  <si>
    <t>1.名称:模拟板
2.其它:含相关调试、附件安装，满足设计及规范要求
3.含与之相关的一切费用</t>
  </si>
  <si>
    <t>块</t>
  </si>
  <si>
    <t>钢制电缆竖井</t>
  </si>
  <si>
    <t>1.名称:钢制电缆竖井
2.规格:400(宽)×800(深)
3.含支架含刷漆等与之相关的一切费用</t>
  </si>
  <si>
    <t>洛阳庞天</t>
  </si>
  <si>
    <t>安全工器具</t>
  </si>
  <si>
    <t>1.名称:安全工器具
2.规格:操作工具柜.绝缘胶垫.绝缘隔板.接地线.绝缘手套.绝缘靴.高压验电器
3.规格:详见图纸要求，满足设计及规范要求
4.含与之相关的一切费用</t>
  </si>
  <si>
    <t>磷酸二氢铵灭火器</t>
  </si>
  <si>
    <t>1.形式:磷酸二氢铵灭火器
2.规格、型号:磷酸二氢铵灭火器
3.含与之相关的一切费用</t>
  </si>
  <si>
    <t>具</t>
  </si>
  <si>
    <t>灭火器箱</t>
  </si>
  <si>
    <t>1.形式:灭火器箱
2.含与之相关的一切费用</t>
  </si>
  <si>
    <t>个</t>
  </si>
  <si>
    <t>挡鼠墙</t>
  </si>
  <si>
    <t>1.形式:挡鼠墙 高500mm
2.含与之相关的一切费用</t>
  </si>
  <si>
    <t>小计（元）</t>
  </si>
  <si>
    <t>住宅区域配设备</t>
  </si>
  <si>
    <t>1.名称:干式变压器AT4\5\6
2.型号:SCB13-630kVA/10/0.4kV,Dyn11Uk=6%
3.带保护外壳,下进侧出  
4.含相关母线安装及调试，含10#热镀锌槽钢
5.其它:含相关调试、附件安装，满足设计及规范要求
6.含与之相关的一切费用</t>
  </si>
  <si>
    <t>1.名称:10kV开关柜（2AH1）
2.规格:KYN28A-12 800×1500×2300 630A  31.5kA  XRNP-12/0.5
3.其他:含相关调试、附件安装，满足设计及规范要求，含10#热镀锌槽钢
4.含与之相关的一切费用</t>
  </si>
  <si>
    <t>1.名称:10kV开关柜（2AH2）
2.规格:KYN28A-12 800×1500×2300  XRNP-12/0.5
3.其他:含相关调试、附件安装，满足设计及规范要求，含10#热镀锌槽钢
4.含与之相关的一切费用</t>
  </si>
  <si>
    <t>1.名称:10kV开关柜（2AH3）
2.规格:KYN28A-12 800×1500×2300 630A  25kA   
3.其他:含相关调试、附件安装，满足设计及规范要求，含10#热镀锌槽钢
4.含与之相关的一切费用</t>
  </si>
  <si>
    <t>1.名称:10kV开关柜（2AH4）
2.规格:KYN28A-12 800×1500×2300 630A  25kA   
3.其他:含相关调试、附件安装，满足设计及规范要求，含10#热镀锌槽钢
4.含与之相关的一切费用</t>
  </si>
  <si>
    <t>1.名称:10kV开关柜（2AH5）
2.规格:KYN28A-12 800×1500×2300 630A  25kA   
3.其他:含相关调试、附件安装，满足设计及规范要求，含10#热镀锌槽钢
4.含与之相关的一切费用</t>
  </si>
  <si>
    <t>1.名称:电源进线柜4AL1
2.规格:GCS-01 800x1000x2200 
3.其他:含相关调试、附件安装，满足设计及规范要求，含10#热镀锌槽钢
4.含与之相关的一切费用</t>
  </si>
  <si>
    <t>1.名称:电容补偿柜4AL2
2.规格:GCS-34 800x1000x2200 
3.其他:含相关调试、附件安装，满足设计及规范要求，含10#热镀锌槽钢
4.含与之相关的一切费用</t>
  </si>
  <si>
    <t>1.名称:馈电柜4AL3
2.规格:GCS-11 600x1000x2200 
3.其他:含相关调试、附件安装，满足设计及规范要求，含10#热镀锌槽钢
4.含与之相关的一切费用</t>
  </si>
  <si>
    <t>1.名称:联络柜4AL4
2.规格:GCS-04 800x1000x2200 
3.其他:含相关调试、附件安装，满足设计及规范要求，含10#热镀锌槽钢
4.含与之相关的一切费用</t>
  </si>
  <si>
    <t>1.名称:电源进线柜5AL1
2.规格:GCS-01 800x1000x2200 
3.其他:含相关调试、附件安装，满足设计及规范要求，含10#热镀锌槽钢
4.含与之相关的一切费用</t>
  </si>
  <si>
    <t>1.名称:电容补偿柜5AL2
2.规格:GCS-34 800x1000x2200 
3.其他:含相关调试、附件安装，满足设计及规范要求，含10#热镀锌槽钢
4.含与之相关的一切费用</t>
  </si>
  <si>
    <t>1.名称:馈电柜5AL3
2.规格:GCS-11 600x1000x2200 
3.其他:含相关调试、附件安装，满足设计及规范要求，含10#热镀锌槽钢
4.含与之相关的一切费用</t>
  </si>
  <si>
    <t>1.名称:电源进线柜6AL1
2.规格:GCS-01 800x1000x2200 
3.其他:含相关调试、附件安装，满足设计及规范要求，含10#热镀锌槽钢
4.含与之相关的一切费用</t>
  </si>
  <si>
    <t>1.名称:电容补偿柜6AL2
2.规格:GCS-34 800x1000x2200 
3.其他:含相关调试、附件安装，满足设计及规范要求，含10#热镀锌槽钢
4.含与之相关的一切费用</t>
  </si>
  <si>
    <t>1.名称:馈电柜6AL3
2.规格:GCS-11 600x1000x2200 
3.其他:含相关调试、附件安装，满足设计及规范要求，含10#热镀锌槽钢
4.含与之相关的一切费用</t>
  </si>
  <si>
    <t>公用设施专用配设备</t>
  </si>
  <si>
    <t>1.名称:干式变压器GT1\2
2.型号:SCB13-1000kVA/10/0.4kV,Dyn11 Uk=6%
3.带保护外壳,下进侧出  
4.含相关母线安装及调试，含10#热镀锌槽钢
5.其它:含相关调试、附件安装，满足设计及规范要求
6.含与之相关的一切费用</t>
  </si>
  <si>
    <t>1.名称:10kV开关柜（GH1）
2.规格:KYN28A-12 800×1500×2300 630A 25kA XRNP-12/0.5
3.其他:含相关调试、附件安装，满足设计及规范要求，含10#热镀锌槽钢
4.含与之相关的一切费用</t>
  </si>
  <si>
    <t>1.名称:10kV开关柜（GH2）
2.规格:KYN28A-12 800×1500×2300 XRNP-12/0.5
3.其他:含相关调试、附件安装，满足设计及规范要求，含10#热镀锌槽钢
4.含与之相关的一切费用</t>
  </si>
  <si>
    <t>1.名称:10kV开关柜（GH3）
2.规格:KYN28A-12 800×1500×2300 XRNP-12/0.5
3.其他:含相关调试、附件安装，满足设计及规范要求，含10#热镀锌槽钢
4.含与之相关的一切费用</t>
  </si>
  <si>
    <t>1.名称:10kV开关柜（GH4）
2.规格:KYN28A-12 800×1500×2300 630A 25kA 
3.其他:含相关调试、附件安装，满足设计及规范要求，含10#热镀锌槽钢
4.含与之相关的一切费用</t>
  </si>
  <si>
    <t>1.名称:10kV开关柜（GH5）
2.规格:KYN28A-12 800×1500×2300 630A 25kA 
3.其他:含相关调试、附件安装，满足设计及规范要求，含10#热镀锌槽钢
4.含与之相关的一切费用</t>
  </si>
  <si>
    <t>1.名称:10kV开关柜（GH6）
2.规格:KYN28A-12 800×1500×2300 Ie=630A
3.其他:含相关调试、附件安装，满足设计及规范要求，含10#热镀锌槽钢
4.含与之相关的一切费用</t>
  </si>
  <si>
    <t>1.名称:10kV开关柜（GH7）
2.规格:KYN28A-12 800×1500×2300 630A 25kA 
3.其他:含相关调试、附件安装，满足设计及规范要求，含10#热镀锌槽钢
4.含与之相关的一切费用</t>
  </si>
  <si>
    <t>1.名称:10kV开关柜（GH8）
2.规格:KYN28A-12 800×1500×2300 XRNP-12/0.5
3.其他:含相关调试、附件安装，满足设计及规范要求，含10#热镀锌槽钢
4.含与之相关的一切费用</t>
  </si>
  <si>
    <t>1.名称:10kV开关柜（GH9）
2.规格:KYN28A-12 800×1500×2300 XRNP-12/0.5
3.其他:含相关调试、附件安装，满足设计及规范要求，含10#热镀锌槽钢
4.含与之相关的一切费用</t>
  </si>
  <si>
    <t>1.名称:10kV开关柜（GH10）
2.规格:KYN28A-12 800×1500×2300 630A 25kA XRNP-12/0.5
3.其他:含相关调试、附件安装，满足设计及规范要求，含10#热镀锌槽钢
4.含与之相关的一切费用</t>
  </si>
  <si>
    <t>1.名称:电源进线柜1GL1
2.规格:GCS-01 800x1000x2200 
3.其他:含相关调试、附件安装，满足设计及规范要求，含10#热镀锌槽钢
4.含与之相关的一切费用</t>
  </si>
  <si>
    <t>1.名称:联络柜1GL2
2.规格:GCS-04 800x1000x2200 
3.其他:含相关调试、附件安装，满足设计及规范要求，含10#热镀锌槽钢
4.含与之相关的一切费用</t>
  </si>
  <si>
    <t>1.名称:电容补偿柜1GL3
2.规格:GCS-34 800x1000x2200 
3.其他:含相关调试、附件安装，满足设计及规范要求，含10#热镀锌槽钢
4.含与之相关的一切费用</t>
  </si>
  <si>
    <t>1.名称:馈电柜1GL4
2.规格:GCS-11 600x1000x2200 
3.其他:含相关调试、附件安装，满足设计及规范要求，含10#热镀锌槽钢
4.含与之相关的一切费用</t>
  </si>
  <si>
    <t>1.名称:馈电柜1GL5
2.规格:GCS-11 600x1000x2200 
3.其他:含相关调试、附件安装，满足设计及规范要求，含10#热镀锌槽钢
4.含与之相关的一切费用</t>
  </si>
  <si>
    <t>1.名称:馈电柜1GL6
2.规格:GCS-11 800x1000x2200
3.其他:含相关调试、附件安装，满足设计及规范要求，含10#热镀锌槽钢
4.含与之相关的一切费用</t>
  </si>
  <si>
    <t>1.名称:馈电柜1GL7
2.规格:GCS-11 800x1000x2200
3.其他:含相关调试、附件安装，满足设计及规范要求，含10#热镀锌槽钢
4.含与之相关的一切费用</t>
  </si>
  <si>
    <t>1.名称:馈电柜1GL8
2.规格:GCS-11 600x1000x2200 
3.其他:含相关调试、附件安装，满足设计及规范要求，含10#热镀锌槽钢
4.含与之相关的一切费用</t>
  </si>
  <si>
    <t>1.名称:馈电柜1GL9
2.规格:GCS-11 600x1000x2200 
3.其他:含相关调试、附件安装，满足设计及规范要求，含10#热镀锌槽钢
4.含与之相关的一切费用</t>
  </si>
  <si>
    <t>1.名称:馈电柜1GL10
2.规格:GCS-11 600x1000x2200 
3.其他:含相关调试、附件安装，满足设计及规范要求，含10#热镀锌槽钢
4.含与之相关的一切费用</t>
  </si>
  <si>
    <t>1.名称:电源进线柜2GL1
2.规格:GCS-01 800x1000x2200 
3.其他:含相关调试、附件安装，满足设计及规范要求，含10#热镀锌槽钢
4.含与之相关的一切费用</t>
  </si>
  <si>
    <t>1.名称:电容补偿柜2GL2
2.规格:GCS-34 800x1000x2200 
3.其他:含相关调试、附件安装，满足设计及规范要求，含10#热镀锌槽钢
4.含与之相关的一切费用</t>
  </si>
  <si>
    <t>1.名称:馈电柜2GL3
2.规格:GCS-11 600x1000x2200 
3.其他:含相关调试、附件安装，满足设计及规范要求，含10#热镀锌槽钢
4.含与之相关的一切费用</t>
  </si>
  <si>
    <t>1.名称:馈电柜2GL4
2.规格:GCS-11 600x1000x2200 
3.其他:含相关调试、附件安装，满足设计及规范要求，含10#热镀锌槽钢
4.含与之相关的一切费用</t>
  </si>
  <si>
    <t>1.名称:馈电柜2GL5
2.规格:GCS-11 600x1000x2200 
3.其他:含相关调试、附件安装，满足设计及规范要求，含10#热镀锌槽钢
4.含与之相关的一切费用</t>
  </si>
  <si>
    <t>1.名称:馈电柜2GL6
2.规格:GCS-11 600x1000x2200 
3.其他:含相关调试、附件安装，满足设计及规范要求，含10#热镀锌槽钢
4.含与之相关的一切费用</t>
  </si>
  <si>
    <t>1.名称:馈电柜2GL7
2.规格:GCS-11 600x1000x2200 
3.其他:含相关调试、附件安装，满足设计及规范要求，含10#热镀锌槽钢
4.含与之相关的一切费用</t>
  </si>
  <si>
    <t>1.名称:馈电柜2GL8
2.规格:GCS-11 600x1000x2200 
3.其他:含相关调试、附件安装，满足设计及规范要求，含10#热镀锌槽钢
4.含与之相关的一切费用</t>
  </si>
  <si>
    <t>1.名称:馈电柜2GL9
2.规格:GCS-11 600x1000x2200 
3.其他:含相关调试、附件安装，满足设计及规范要求，含10#热镀锌槽钢
4.含与之相关的一切费用</t>
  </si>
  <si>
    <t>住宅中心配配套安装</t>
  </si>
  <si>
    <t>照明箱进线电缆</t>
  </si>
  <si>
    <t>1.名称:照明箱进线电缆
2.型号:ZC-YJV-0.6/1kV-5x16
3.敷设方式、部位:电缆沟、桥架、配管内敷设
4.含与之相关的一切费用</t>
  </si>
  <si>
    <t>照明配电箱</t>
  </si>
  <si>
    <t>1.名称:照明配电箱
2.规格:非标 
3.其他:含相关调试、附件安装，满足设计及规范要求，含端子制作安装
4.含与之相关的一切费用</t>
  </si>
  <si>
    <t>照明灯(吊杆式)</t>
  </si>
  <si>
    <t>1.名称:照明灯(吊杆式)
2.规格:2x40W 
3.含与之相关的一切费用</t>
  </si>
  <si>
    <t>壁灯</t>
  </si>
  <si>
    <t>1.名称:壁灯
2.规格:1×60W
3.含与之相关的一切费用</t>
  </si>
  <si>
    <t>吸顶灯(LED)带声光控开关</t>
  </si>
  <si>
    <t>1.名称:吸顶灯(LED)带声光控开关
2.规格:220V/9W
3.含与之相关的一切费用</t>
  </si>
  <si>
    <t>应急灯</t>
  </si>
  <si>
    <t>1.名称:应急灯 
2.规格:NFE9121B/K-T1 带开关事故状态下保证用电7小时以上
3.含与之相关的一切费用</t>
  </si>
  <si>
    <t>应急灯插座</t>
  </si>
  <si>
    <t>1.名称:应急灯插座  
2.规格:250V, 10A
3.含与之相关的一切费用</t>
  </si>
  <si>
    <t>三孔暗式插座</t>
  </si>
  <si>
    <t>1.名称:三孔暗式插座 
2.规格:250V, 10A
3.含与之相关的一切费用</t>
  </si>
  <si>
    <t>双极双控开关</t>
  </si>
  <si>
    <t>1.名称:双极双控开关
2.含与之相关的一切费用</t>
  </si>
  <si>
    <t>轴流风机</t>
  </si>
  <si>
    <t>1.名称:轴流风机
2.规格:220V 550W 附电机,加装时限自启装置
3.含与之相关的一切费用</t>
  </si>
  <si>
    <t>金属线槽</t>
  </si>
  <si>
    <t>1.名称:金属线槽 50x50
2.规格:满足设计及规范要求</t>
  </si>
  <si>
    <t>塑料绝缘线</t>
  </si>
  <si>
    <t>1.名称:线槽配线
2.型号:ZR-BV-2.5</t>
  </si>
  <si>
    <t>1.名称:线槽配线
2.型号:ZR-BV-4</t>
  </si>
  <si>
    <t>1.名称:线槽配线
2.型号:ZR-BV-6</t>
  </si>
  <si>
    <t>接地扁钢</t>
  </si>
  <si>
    <t>1.名称:接地网、基础、设备接地
2.材质:50*5mm热镀锌扁钢
3.其它:含刷漆，满足设计及规范相关要求</t>
  </si>
  <si>
    <t>接地端子</t>
  </si>
  <si>
    <t>1.名称:接地端子
2.其它:具体详见图纸设计</t>
  </si>
  <si>
    <t>处</t>
  </si>
  <si>
    <t>接地装置</t>
  </si>
  <si>
    <t>1.名称:接地网调试
2.其它:满足设计及规范相关要求</t>
  </si>
  <si>
    <t>系统</t>
  </si>
  <si>
    <t>住宅区域配配套安装</t>
  </si>
  <si>
    <t>公用设施专用配配套安装</t>
  </si>
  <si>
    <t>1.名称:照明箱进线电缆
2.型号:NH-YJV-0.6/1kV-4x35+1x16
3.敷设方式、部位:电缆沟、桥架、配管内敷设
4.含与之相关的一切费用</t>
  </si>
  <si>
    <t>住宅中心配环境监测系统</t>
  </si>
  <si>
    <t>双电源配电箱进线电缆</t>
  </si>
  <si>
    <t>1.名称:双电源配电箱进线电缆
2.型号:NH-YJV-0.6/1kV-4x35+1x16
3.敷设方式、部位:电缆沟、桥架、配管内敷设
4.含与之相关的一切费用</t>
  </si>
  <si>
    <t>双电源配电箱PD1</t>
  </si>
  <si>
    <t>1.名称:双电源配电箱PD1
2.规格:非标 
3.其他:含相关调试、附件安装，满足设计及规范要求，含电缆头制作安装
4.含与之相关的一切费用</t>
  </si>
  <si>
    <t>低压电缆</t>
  </si>
  <si>
    <t>1.名称:低压电缆
2.型号:ZC-YJV-0.6/1kV-2x10
3.敷设方式、部位:电缆沟、桥架、配管内敷设
4.含与之相关的一切费用</t>
  </si>
  <si>
    <t>排水地漏</t>
  </si>
  <si>
    <t>1.名称:排水地漏
2.规格:不锈钢,直径100mm
3.含与之相关的一切费用</t>
  </si>
  <si>
    <t>积水探测器</t>
  </si>
  <si>
    <t>1.名称:积水探测器  
2.规格:DC12~36V;常开/常闭可选,每套含6个探头,2个备用
3.含与之相关的一切费用</t>
  </si>
  <si>
    <t>水位探测器</t>
  </si>
  <si>
    <t>1.名称:水位探测器   
2.规格:DC12~36V;常开/常闭可选,响应时间≤1S
3.含与之相关的一切费用</t>
  </si>
  <si>
    <t>烟雾探测器</t>
  </si>
  <si>
    <t>1.名称:烟雾探测器  
2.规格:离子式探测类型;DC12V
3.含与之相关的一切费用</t>
  </si>
  <si>
    <t>测温转发模块</t>
  </si>
  <si>
    <t>1.名称:测温转发模块 
2.规格:470M无线自组网,接入采集器
3.含与之相关的一切费用</t>
  </si>
  <si>
    <t>电缆接头测温模块</t>
  </si>
  <si>
    <t>1.名称:电缆接头测温模块
2.规格:测温范围:-10~+120摄氏度;接触式测温;精度为0.5摄氏度;响应时间≤15S
3.含与之相关的一切费用</t>
  </si>
  <si>
    <t>网路球型摄像机</t>
  </si>
  <si>
    <t>1.名称:网路球型摄像机
2.规格:&gt;200万像素 26倍变焦 0°~360°连续旋转 红外补光  
3.含与之相关的一切费用</t>
  </si>
  <si>
    <t>门状态检测器</t>
  </si>
  <si>
    <t>1.名称:门状态检测器  
2.规格:最大容量不低于40000人;具备多种开门方式;具有智能管理
功能,并且信息能远程读取;具有报警功能
3.含与之相关的一切费用</t>
  </si>
  <si>
    <t>智能门锁</t>
  </si>
  <si>
    <t>1.名称:智能门锁  
2.规格:读卡方式:感应式;最大控制门数:不低于4个;MTBF:不低于44000h
3.含与之相关的一切费用</t>
  </si>
  <si>
    <t>移动探测器</t>
  </si>
  <si>
    <t>1.名称:移动探测器   
2.规格:PA525D
3.含与之相关的一切费用</t>
  </si>
  <si>
    <t>温湿度传感器</t>
  </si>
  <si>
    <t>1.名称:温湿度传感器   
2.规格:温度测量范围:-20~+100摄氏度,精度0.5摄氏度;湿度范围:0%%%~100%%%RH;精度+1%%%RH;传输距离:&gt;800m;输出方式:4~20mA
3.含与之相关的一切费用</t>
  </si>
  <si>
    <t>辅助监控屏柜</t>
  </si>
  <si>
    <t>1.名称:辅助监控屏柜  
2.规格:环境监测系统控制柜,内置2kVA 4小时/220V UPS,含采集终端，共两面(一面落地,一面壁挂)
3.含与之相关的一切费用</t>
  </si>
  <si>
    <t>住宅区域配环境监测系统</t>
  </si>
  <si>
    <t>高压部分</t>
  </si>
  <si>
    <t>桥架</t>
  </si>
  <si>
    <t>1.名称:公用10KV电缆桥架（含支架、刷漆及过墙封堵等）
2.型号:400X200
3.其它:满足设计及规范相关要求
4.含与之相关的一切费用</t>
  </si>
  <si>
    <t>1.名称:公用10KV电缆桥架（含支架、刷漆及过墙封堵等）
2.型号:300X200
3.其它:满足设计及规范相关要求
4.含与之相关的一切费用</t>
  </si>
  <si>
    <t>1.名称:居民10KV电缆桥架（含支架、刷漆及过墙封堵等）
2.型号:300X200
3.其它:满足设计及规范相关要求
4.含与之相关的一切费用</t>
  </si>
  <si>
    <t>穿墙钢套管</t>
  </si>
  <si>
    <t>1.名称:穿墙钢套管
2.型号:SC150
3.含打洞及恢复</t>
  </si>
  <si>
    <t>电力电缆</t>
  </si>
  <si>
    <t>1.名称:10KV电力电缆
2.型号:ZC-YJV22-8.7/15kV-3×400
3.敷设方式、部位:沿桥架敷设
4.其它:含相关调试、附件安装，满足设计及规范要求
5.含与之相关的一切费用</t>
  </si>
  <si>
    <t>1.名称:10KV电力电缆
2.型号:ZC-YJLV22-8.7/15KV-3×240
3.敷设方式、部位:沿桥架敷设
4.其它:含相关调试、附件安装，满足设计及规范要求
5.含与之相关的一切费用</t>
  </si>
  <si>
    <t>电力电缆中间头</t>
  </si>
  <si>
    <t>1.名称:电缆终端头
2.型号:3×400,户内冷缩
3.规格:铜芯
4.电压等级（kV):10KV
5.其它:含相关调试、附件安装，满足设计及规范要求
6.含与之相关的一切费用</t>
  </si>
  <si>
    <t>深圳深博</t>
  </si>
  <si>
    <t>1.名称:电缆终端头
2.型号:3×240,户内冷缩
3.规格:铝芯
4.电压等级（kV):10KV
5.其它:含相关调试、附件安装，满足设计及规范要求
6.含与之相关的一切费用</t>
  </si>
  <si>
    <t>电力电缆头</t>
  </si>
  <si>
    <t>低压部分（住宅配~始端箱）</t>
  </si>
  <si>
    <t>1.名称:居民电缆桥架（含支架、刷漆及过墙封堵等）
2.型号:300X200
3.其它:满足设计及规范相关要求
4.含与之相关的一切费用</t>
  </si>
  <si>
    <t>1.名称:居民电缆桥架（含支架、刷漆及过墙封堵等）
2.型号:400X200
3.其它:满足设计及规范相关要求
4.含与之相关的一切费用</t>
  </si>
  <si>
    <t>1.名称:居民电缆桥架（含支架、刷漆及过墙封堵等）
2.型号:600X200
3.其它:满足设计及规范相关要求
4.含与之相关的一切费用</t>
  </si>
  <si>
    <t>1.名称:居民电缆桥架（含支架、刷漆及过墙封堵等）
2.型号:800X200
3.其它:满足设计及规范相关要求
4.含与之相关的一切费用</t>
  </si>
  <si>
    <t>1.名称:0.4KV电力电缆
2.型号:WDZ-YJY-4X95+1X50
3.敷设方式、部位:沿桥架敷设
4.其它:含相关调试、附件安装，满足设计及规范要求
5.含与之相关的一切费用</t>
  </si>
  <si>
    <t>1.名称:0.4KV电力电缆
2.型号:WDZ-YJY-4X120+1X70
3.敷设方式、部位:沿桥架敷设
4.其它:含相关调试、附件安装，满足设计及规范要求
5.含与之相关的一切费用</t>
  </si>
  <si>
    <t>1.名称:0.4KV电力电缆
2.型号:WDZ-YJY-4X185+1X95
3.敷设方式、部位:沿桥架敷设
4.其它:含相关调试、附件安装，满足设计及规范要求
5.含与之相关的一切费用</t>
  </si>
  <si>
    <t>1.名称:0.4KV电力电缆
2.型号:WDZ-YJY-4X240+1X120
3.敷设方式、部位:沿桥架敷设
4.其它:含相关调试、附件安装，满足设计及规范要求
5.含与之相关的一切费用</t>
  </si>
  <si>
    <t>1.名称:电缆终端头
2.型号:4X95+1X50,户内热缩
3.规格:铜芯
4.电压等级（kV):0.4KV
5.其它:含相关调试、附件安装，满足设计及规范要求
6.含与之相关的一切费用</t>
  </si>
  <si>
    <t>1.名称:电缆终端头
2.型号:4X120+1X70,户内热缩
3.规格:铜芯
4.电压等级（kV):0.4KV
5.其它:含相关调试、附件安装，满足设计及规范要求
6.含与之相关的一切费用</t>
  </si>
  <si>
    <t>1.名称:电缆终端头
2.型号:4X185+1X95,户内热缩
3.规格:铜芯
4.电压等级（kV):0.4KV
5.其它:含相关调试、附件安装，满足设计及规范要求
6.含与之相关的一切费用</t>
  </si>
  <si>
    <t>1.名称:电缆终端头
2.型号:4X240+1X120,户内热缩
3.规格:铜芯
4.电压等级（kV):0.4KV
5.其它:含相关调试、附件安装，满足设计及规范要求
6.含与之相关的一切费用</t>
  </si>
  <si>
    <t>低压部分（始端箱~户表）</t>
  </si>
  <si>
    <t>始端箱</t>
  </si>
  <si>
    <t>1.名称:始端箱
2.型号:详见设计图纸
3.其它:含相关调试、附件安装，满足设计及规范要求
4.含与之相关的一切费用</t>
  </si>
  <si>
    <t>洛阳诚耀</t>
  </si>
  <si>
    <t>分支箱</t>
  </si>
  <si>
    <t>1.名称:分支箱
2.型号:-1AWZ11、-1AWZ21
3.其它:含相关调试、附件安装，满足设计及规范要求
4.含与之相关的一切费用</t>
  </si>
  <si>
    <t>1.名称:分支箱
2.型号:-1AWZ11、-1AWZ21、-1AWZ31
3.其它:含相关调试、附件安装，满足设计及规范要求
4.含与之相关的一切费用</t>
  </si>
  <si>
    <t>1.名称:分支箱
2.型号:-2AWZ11、-2AWZ21
3.其它:含相关调试、附件安装，满足设计及规范要求
4.含与之相关的一切费用</t>
  </si>
  <si>
    <t>插接箱CJX1</t>
  </si>
  <si>
    <t>1.名称:插接箱CJX1
2.型号:In=160A
3.其它:含相关调试、附件安装，满足设计及规范要求
4.含与之相关的一切费用</t>
  </si>
  <si>
    <t>1.名称:插接箱CJX1
2.型号:In=200A 
3.其它:含相关调试、附件安装，满足设计及规范要求
4.含与之相关的一切费用</t>
  </si>
  <si>
    <t>电表箱</t>
  </si>
  <si>
    <t>1.名称:电表箱（12表位，不含电表）
2.型号:890*990*160
3.其它:含相关调试、附件安装，满足设计及规范要求
4.含与之相关的一切费用</t>
  </si>
  <si>
    <t>1.名称:电表箱（9表位，不含电表）
2.型号:760*990*160
3.其它:含相关调试、附件安装，满足设计及规范要求
4.含与之相关的一切费用</t>
  </si>
  <si>
    <t>1.名称:电表箱（6表位，不含电表）
2.型号:600*990*160
3.其它:含相关调试、附件安装，满足设计及规范要求
4.含与之相关的一切费用</t>
  </si>
  <si>
    <t>多功能电度表 单相</t>
  </si>
  <si>
    <t>1.名称:多功能电度表 单相
2.型号:详见图纸设计
3.其它:含相关调试、附件安装，满足设计及规范要求
4.含与之相关的一切费用</t>
  </si>
  <si>
    <t>封闭母线(铜)</t>
  </si>
  <si>
    <t>1.名称:封闭母线(铜) 400A
2.型号:三相五线制
3.其它:含相关调试、支架等附件安装，满足设计及规范要求
4.含与之相关的一切费用</t>
  </si>
  <si>
    <t>1.名称:封闭母线(铜) 630A
2.型号:三相五线制
3.其它:含相关调试、支架等附件安装，满足设计及规范要求
4.含与之相关的一切费用</t>
  </si>
  <si>
    <t>1.名称:居民电缆桥架（含支架、刷漆及过墙封堵等）
2.型号:200*100
3.其它:满足设计及规范相关要求
4.含与之相关的一切费用</t>
  </si>
  <si>
    <t>1.名称:居民电缆桥架（含支架、刷漆及过墙封堵等）
2.型号:150*100
3.其它:满足设计及规范相关要求
4.含与之相关的一切费用</t>
  </si>
  <si>
    <t>1.名称:0.4KV电力电缆
2.型号:WDZ-YJY-4×70+1×35
3.敷设方式、部位:沿桥架敷设
4.其它:含相关调试、附件安装，满足设计及规范要求
5.含与之相关的一切费用</t>
  </si>
  <si>
    <t>1.名称:0.4KV电力电缆
2.型号:WDZ-YJY-4×95+1×50
3.敷设方式、部位:沿桥架敷设
4.其它:含相关调试、附件安装，满足设计及规范要求
5.含与之相关的一切费用</t>
  </si>
  <si>
    <t>1.名称:电缆终端头
2.型号:4×70+1×35,户内热缩
3.规格:铜芯
4.电压等级（kV):0.4KV
5.其它:含相关调试、附件安装，满足设计及规范要求
6.含与之相关的一切费用</t>
  </si>
  <si>
    <t>1.名称:电缆终端头
2.型号:4×95+1×50,户内热缩
3.规格:铜芯
4.电压等级（kV):0.4KV
5.其它:含相关调试、附件安装，满足设计及规范要求
6.含与之相关的一切费用</t>
  </si>
  <si>
    <t>二</t>
  </si>
  <si>
    <t>土建部分</t>
  </si>
  <si>
    <t>土建部分（住宅中心配电缆沟、支架、室内装修）</t>
  </si>
  <si>
    <t>1-1剖面图 电缆沟、地沟</t>
  </si>
  <si>
    <t>1.具体做法详见图纸
2.C25混凝土沟壁
3.6mm厚花纹钢板盖板，拉防腐处理（GB8-2、GB4-2）
4.L50*4+L40*4电缆支架(热镀锌)，含m-1预埋件
5.L50*5角钢包边，-50*5接地扁铁沿沟通长，10#槽钢预埋
6.C25混凝土梁250mm*250mm含钢筋
7.电缆沟内壁1:2.5水泥砂浆（掺5%防水剂）
8.清单中已考虑与此项工作相关的一切费用，详见图纸。</t>
  </si>
  <si>
    <t>2-2剖面图 电缆沟、地沟</t>
  </si>
  <si>
    <t>1.具体做法详见图纸
2.C25混凝土沟壁
3、10#槽钢预埋
4.电缆沟内壁1:2.5水泥砂浆（掺5%防水剂）
5.清单中已考虑与此项工作相关的一切费用，详见图纸。</t>
  </si>
  <si>
    <t>3-3剖面图 电缆沟、地沟</t>
  </si>
  <si>
    <t>1.具体做法详见图纸
2.C25混凝土沟壁
3.6mm厚花纹钢板盖板，拉防腐处理（GB8-2）
4.L50*4+L40*4电缆支架(热镀锌)，含m-1预埋件
5.L50*5角钢包边，-50*5接地扁铁沿沟通长，10#槽钢预埋
6.C25混凝土梁250mm*250mm含钢筋
7.电缆沟内壁1:2.5水泥砂浆（掺5%防水剂）
8.清单中已考虑与此项工作相关的一切费用，详见图纸。</t>
  </si>
  <si>
    <t>4-4剖面图 电缆沟、地沟</t>
  </si>
  <si>
    <t>1.具体做法详见图纸
2.C25混凝土沟壁
3.6mm厚花纹钢板盖板，拉防腐处理（GB4-2）
4.L50*5角钢包边，10#槽钢预埋
5.C25混凝土梁250mm*250mm含钢筋
6.电缆沟内壁1:2.5水泥砂浆（掺5%防水剂）
7.清单中已考虑与此项工作相关的一切费用，详见图纸。</t>
  </si>
  <si>
    <t>800*800 电缆沟、地沟</t>
  </si>
  <si>
    <t>混凝土楼地面</t>
  </si>
  <si>
    <t>1.具体做法详见图纸
2.100厚C25混凝土地面,地面采用高标号水泥抹面压光。
4、含入口台阶
3.清单中已考虑与此项工作相关的一切费用。</t>
  </si>
  <si>
    <t>m3</t>
  </si>
  <si>
    <t>台阶</t>
  </si>
  <si>
    <t>1.具体做法详见图纸
2.台阶做法见12YJ1图集台阶3
3.清单中已考虑与此项工作相关的一切费用。</t>
  </si>
  <si>
    <t>m2</t>
  </si>
  <si>
    <t>墙面一般抹灰</t>
  </si>
  <si>
    <t>1.具体做法详见图纸
2.内墙面一般抹灰20mm厚，白色乳胶漆装饰面
3.清单中已考虑与此项工作相关的一切费用。</t>
  </si>
  <si>
    <t>天棚抹灰</t>
  </si>
  <si>
    <t>1.具体做法详见图纸
2.天棚面打磨两遍，白色乳胶漆装饰面
3.清单中已考虑与此项工作相关的一切费用。</t>
  </si>
  <si>
    <t>钢质防火门</t>
  </si>
  <si>
    <t>1.具体做法详见图纸
2.钢质防火门详见12YJ4-2，
3、防火门内侧应设置500mm高的可以拆卸金属防鼠板（具体做法详见07J912-1第37页）
4.清单中已考虑与此项工作相关的一切费用。</t>
  </si>
  <si>
    <t>回填方</t>
  </si>
  <si>
    <t>1.具体做法详见图纸
2.电缆沟以外，室内回填土
3.清单中已考虑与此项工作相关的一切费用。</t>
  </si>
  <si>
    <t>土建部分（住宅区域配电缆沟、支架、室内装修）</t>
  </si>
  <si>
    <t>土建部分（公共设施专用配电缆沟、支架、室内装修）</t>
  </si>
  <si>
    <t>三</t>
  </si>
  <si>
    <t>其他</t>
  </si>
  <si>
    <t>正式电协调费</t>
  </si>
  <si>
    <t>1、负责协调正式电电源接入点及办理相关手续（取得供电答复单）</t>
  </si>
  <si>
    <t>项</t>
  </si>
  <si>
    <t>临电协调费</t>
  </si>
  <si>
    <t>1.协调增设一路临时电源接入及办理相关手续</t>
  </si>
  <si>
    <t>监理费</t>
  </si>
  <si>
    <t>1.监理费</t>
  </si>
  <si>
    <t>资产评估费</t>
  </si>
  <si>
    <t>1.资产评估费</t>
  </si>
  <si>
    <t>四</t>
  </si>
  <si>
    <t>合计（元）</t>
  </si>
  <si>
    <t>五</t>
  </si>
  <si>
    <t>最终价格（元）</t>
  </si>
  <si>
    <t>报价清单明细</t>
  </si>
  <si>
    <t>成套设备报价(明细)</t>
  </si>
  <si>
    <t>项目单位：</t>
  </si>
  <si>
    <t>项目名称：栾川中浩德·山水文苑S1地块供配电报价-ASTDQ</t>
  </si>
  <si>
    <t>联系人：</t>
  </si>
  <si>
    <t>联系电话：</t>
  </si>
  <si>
    <t>金额单位：人民币元</t>
  </si>
  <si>
    <t>住宅中心配</t>
  </si>
  <si>
    <t>1-1</t>
  </si>
  <si>
    <t>柜号：1AH1</t>
  </si>
  <si>
    <t>型号：</t>
  </si>
  <si>
    <t>KYN28A-12</t>
  </si>
  <si>
    <t>进线柜</t>
  </si>
  <si>
    <t/>
  </si>
  <si>
    <t>元件名称</t>
  </si>
  <si>
    <t>型号规格</t>
  </si>
  <si>
    <t>数量</t>
  </si>
  <si>
    <t>生产厂家</t>
  </si>
  <si>
    <t>备注</t>
  </si>
  <si>
    <t>真空断路器</t>
  </si>
  <si>
    <t>VS1-12/1250-31.5 210mm 手车式,固封式</t>
  </si>
  <si>
    <t>郑州北开</t>
  </si>
  <si>
    <t>电流互感器</t>
  </si>
  <si>
    <t>LZZBJ9-10 0.5/10P20 500/5</t>
  </si>
  <si>
    <t>济源新丰</t>
  </si>
  <si>
    <t>电压互感器</t>
  </si>
  <si>
    <t>JDZ-10 10/0.1/0.22 500VA</t>
  </si>
  <si>
    <t>高压熔断器</t>
  </si>
  <si>
    <t>XRNP-10-0.5</t>
  </si>
  <si>
    <t>组</t>
  </si>
  <si>
    <t>浙江宇熔</t>
  </si>
  <si>
    <t>避雷器</t>
  </si>
  <si>
    <t>YH5WZ-17/45</t>
  </si>
  <si>
    <t>浙江中顺</t>
  </si>
  <si>
    <t>智能操控</t>
  </si>
  <si>
    <t>WLDZ-100B  DC220V</t>
  </si>
  <si>
    <t>万立达</t>
  </si>
  <si>
    <t>微机保护</t>
  </si>
  <si>
    <t>PMF-702B</t>
  </si>
  <si>
    <t>许昌智能</t>
  </si>
  <si>
    <t>电力仪表</t>
  </si>
  <si>
    <t>42L6-A</t>
  </si>
  <si>
    <t>只</t>
  </si>
  <si>
    <t>正泰电器</t>
  </si>
  <si>
    <t>故障指示仪</t>
  </si>
  <si>
    <t>EKL-4</t>
  </si>
  <si>
    <t>福一开关</t>
  </si>
  <si>
    <t>铜排</t>
  </si>
  <si>
    <t>TMY 80*8</t>
  </si>
  <si>
    <t>米</t>
  </si>
  <si>
    <t>辅料</t>
  </si>
  <si>
    <t>柜体</t>
  </si>
  <si>
    <t>人工</t>
  </si>
  <si>
    <t>小计</t>
  </si>
  <si>
    <t>综合费</t>
  </si>
  <si>
    <t>单台合计</t>
  </si>
  <si>
    <t>总计</t>
  </si>
  <si>
    <t>1-2</t>
  </si>
  <si>
    <t>柜号：1AH2</t>
  </si>
  <si>
    <t>TV柜</t>
  </si>
  <si>
    <t>JSZGF-10 0.2/0.5/3P级 10/√3/0.1/√3/0.1/√3/0.1/3 KV</t>
  </si>
  <si>
    <t>42L6-V</t>
  </si>
  <si>
    <t>XRNP-12-0.5A</t>
  </si>
  <si>
    <t>一次消谐器</t>
  </si>
  <si>
    <t>LXQ-10</t>
  </si>
  <si>
    <t>1-3</t>
  </si>
  <si>
    <t>柜号：1AH3</t>
  </si>
  <si>
    <t>馈线柜</t>
  </si>
  <si>
    <t>VS1-12/630-25 AC/DC220V 手车式,固封式</t>
  </si>
  <si>
    <t>LZZBJ9-10 0.2/0.5/5P20 600/5</t>
  </si>
  <si>
    <t>零序电流互感器</t>
  </si>
  <si>
    <t>LXK-φ120</t>
  </si>
  <si>
    <t>TMY 60*6</t>
  </si>
  <si>
    <t>TMY 40*6</t>
  </si>
  <si>
    <t>TMY 30*3</t>
  </si>
  <si>
    <t>1-4</t>
  </si>
  <si>
    <t>柜号：1AH4</t>
  </si>
  <si>
    <t>1-5</t>
  </si>
  <si>
    <t>柜号：1AH5</t>
  </si>
  <si>
    <t>1-6</t>
  </si>
  <si>
    <t>柜号：1AH6</t>
  </si>
  <si>
    <t>1-7</t>
  </si>
  <si>
    <t>柜号：1AH7</t>
  </si>
  <si>
    <t>1-8</t>
  </si>
  <si>
    <t>柜号：1AH8</t>
  </si>
  <si>
    <t>1-9</t>
  </si>
  <si>
    <t>柜号：1AH9</t>
  </si>
  <si>
    <t>1-10</t>
  </si>
  <si>
    <t>柜号：ZLP</t>
  </si>
  <si>
    <t>40AH</t>
  </si>
  <si>
    <t>1-11</t>
  </si>
  <si>
    <t>柜号：1AL1</t>
  </si>
  <si>
    <t>GCS</t>
  </si>
  <si>
    <t>低压进线柜</t>
  </si>
  <si>
    <t>智能框架断路器</t>
  </si>
  <si>
    <t>NA1-2000X-1600M/3P 电动抽屉式 AC220/230V 带欠压</t>
  </si>
  <si>
    <t>BH-0.66 100Ⅰ 1500/5A 0.5级</t>
  </si>
  <si>
    <t>LMZJ1-0.5 100型 1200/5A 0.2S级</t>
  </si>
  <si>
    <t>电流表</t>
  </si>
  <si>
    <t>6L2-A 1500/5A</t>
  </si>
  <si>
    <t>电压表</t>
  </si>
  <si>
    <t>6L2-V 450V</t>
  </si>
  <si>
    <t>万能转换开关</t>
  </si>
  <si>
    <t>LW5-16D0724/3节</t>
  </si>
  <si>
    <t>交流微型断路器</t>
  </si>
  <si>
    <t>NXB-63 4P D63</t>
  </si>
  <si>
    <t>电涌保护器</t>
  </si>
  <si>
    <t>NU210-40 40/440 4P</t>
  </si>
  <si>
    <t>NXB-63 3P D25</t>
  </si>
  <si>
    <t>交流塑壳断路器</t>
  </si>
  <si>
    <t>NXM-63H/3300 63A</t>
  </si>
  <si>
    <t>NXM-125H/3300 125A</t>
  </si>
  <si>
    <t>BH-0.66 30Ⅰ 150/5A 0.5级</t>
  </si>
  <si>
    <t>99T666-A 150/5A</t>
  </si>
  <si>
    <t>TMY 100*8</t>
  </si>
  <si>
    <t>辅材</t>
  </si>
  <si>
    <t>1-12</t>
  </si>
  <si>
    <t>柜号：1AL2</t>
  </si>
  <si>
    <t>低压电容柜</t>
  </si>
  <si>
    <t>隔离开关熔断器组</t>
  </si>
  <si>
    <t>QSA-630A+RT36-3(NT3) 630A 3个</t>
  </si>
  <si>
    <t>BH-0.66 50Ⅰ 600/5A 0.5级</t>
  </si>
  <si>
    <t>6L2-A 600/5A</t>
  </si>
  <si>
    <t>HY1.5W-0.28/1.3</t>
  </si>
  <si>
    <t>功率补偿器</t>
  </si>
  <si>
    <t>JKF8-12</t>
  </si>
  <si>
    <t>熔断器体</t>
  </si>
  <si>
    <t>RT36-00(NT00) 80A (R)</t>
  </si>
  <si>
    <t>熔断器底座</t>
  </si>
  <si>
    <t>RT36-00-160A（R）</t>
  </si>
  <si>
    <t>交流接触器</t>
  </si>
  <si>
    <t>CJ19-6321 380V</t>
  </si>
  <si>
    <t>电抗器</t>
  </si>
  <si>
    <t>CKSG-2.1/0.48-7</t>
  </si>
  <si>
    <t>低压并联电容器</t>
  </si>
  <si>
    <t>BZMJ 0.48-30-3</t>
  </si>
  <si>
    <t>TMY 50*5</t>
  </si>
  <si>
    <t>1-13</t>
  </si>
  <si>
    <t>柜号：1AL3</t>
  </si>
  <si>
    <t>低压馈线柜</t>
  </si>
  <si>
    <t>塑壳漏电断路器</t>
  </si>
  <si>
    <t>NXMLE-250H/4300B 250A A</t>
  </si>
  <si>
    <t>BH-0.66 30Ⅰ 250/5A 0.5级</t>
  </si>
  <si>
    <t>99T666-A 250/5A</t>
  </si>
  <si>
    <t>通道连接排</t>
  </si>
  <si>
    <t>TMY 60*10</t>
  </si>
  <si>
    <t>TMY 40*5</t>
  </si>
  <si>
    <t>1-14</t>
  </si>
  <si>
    <t>柜号：1AL4</t>
  </si>
  <si>
    <t>NXMLE-400S/4300A 400A B</t>
  </si>
  <si>
    <t>99T666-A 600/5A</t>
  </si>
  <si>
    <t>1-15</t>
  </si>
  <si>
    <t>柜号：1AL5</t>
  </si>
  <si>
    <t>低压联络柜</t>
  </si>
  <si>
    <t>1-16</t>
  </si>
  <si>
    <t>柜号：2AL1</t>
  </si>
  <si>
    <t>1-17</t>
  </si>
  <si>
    <t>柜号：2AL2</t>
  </si>
  <si>
    <t>1-18</t>
  </si>
  <si>
    <t>柜号：2AL3</t>
  </si>
  <si>
    <t>NXMLE-630S/4300A 630A B</t>
  </si>
  <si>
    <t>1-19</t>
  </si>
  <si>
    <t>柜号：3AL1</t>
  </si>
  <si>
    <t>1-20</t>
  </si>
  <si>
    <t>柜号：3AL2</t>
  </si>
  <si>
    <t>1-21</t>
  </si>
  <si>
    <t>柜号：3AL3</t>
  </si>
  <si>
    <t>1-22</t>
  </si>
  <si>
    <t>柜号：AT1/AT2/AT3</t>
  </si>
  <si>
    <t>SCB13-800KVA</t>
  </si>
  <si>
    <t>变压器</t>
  </si>
  <si>
    <t>1-23</t>
  </si>
  <si>
    <t>柜号：GBWK</t>
  </si>
  <si>
    <t>干变外壳</t>
  </si>
  <si>
    <t>1-24</t>
  </si>
  <si>
    <t>柜号：LJMP</t>
  </si>
  <si>
    <t>CXK/1600A/4</t>
  </si>
  <si>
    <t>进线柜到变压器连接母排</t>
  </si>
  <si>
    <t>TMY 4*100*8</t>
  </si>
  <si>
    <t>软连接</t>
  </si>
  <si>
    <t>住宅区域配</t>
  </si>
  <si>
    <t>2-1</t>
  </si>
  <si>
    <t>柜号：2AH1</t>
  </si>
  <si>
    <t>LZZBJ9-10 0.2/0.5/5P20 600-1200/5</t>
  </si>
  <si>
    <t>2-2</t>
  </si>
  <si>
    <t>柜号：2AH2</t>
  </si>
  <si>
    <t>2-3</t>
  </si>
  <si>
    <t>柜号：2AH3</t>
  </si>
  <si>
    <t>2-4</t>
  </si>
  <si>
    <t>柜号：2AH4</t>
  </si>
  <si>
    <t>2-5</t>
  </si>
  <si>
    <t>柜号：2AH5</t>
  </si>
  <si>
    <t>2-6</t>
  </si>
  <si>
    <t>2-7</t>
  </si>
  <si>
    <t>柜号：4AL1</t>
  </si>
  <si>
    <t>NA1-2000X-1250M/3P 电动抽屉式 AC380/400V 带欠压</t>
  </si>
  <si>
    <t>2-8</t>
  </si>
  <si>
    <t>柜号：4AL2</t>
  </si>
  <si>
    <t>2-9</t>
  </si>
  <si>
    <t>柜号：4AL3</t>
  </si>
  <si>
    <t>2-10</t>
  </si>
  <si>
    <t>柜号：4AL4</t>
  </si>
  <si>
    <t>2-11</t>
  </si>
  <si>
    <t>柜号：5AL1</t>
  </si>
  <si>
    <t>2-12</t>
  </si>
  <si>
    <t>柜号：5AL2</t>
  </si>
  <si>
    <t>2-13</t>
  </si>
  <si>
    <t>柜号：5AL3</t>
  </si>
  <si>
    <t>2-14</t>
  </si>
  <si>
    <t>柜号：6AL1</t>
  </si>
  <si>
    <t>2-15</t>
  </si>
  <si>
    <t>柜号：6AL2</t>
  </si>
  <si>
    <t>2-16</t>
  </si>
  <si>
    <t>柜号：6AL3</t>
  </si>
  <si>
    <t>2-17</t>
  </si>
  <si>
    <t>柜号：AT4/AT5/AT6</t>
  </si>
  <si>
    <t>SCB13-630KVA</t>
  </si>
  <si>
    <t>2-18</t>
  </si>
  <si>
    <t>2-19</t>
  </si>
  <si>
    <t>CXK/1250A/4</t>
  </si>
  <si>
    <t>TMY 4*80*8</t>
  </si>
  <si>
    <t>公用配</t>
  </si>
  <si>
    <t>3-1</t>
  </si>
  <si>
    <t>柜号：GH1</t>
  </si>
  <si>
    <t>3-2</t>
  </si>
  <si>
    <t>柜号：GH2</t>
  </si>
  <si>
    <t>计量柜</t>
  </si>
  <si>
    <t>LZZBJ9-10  0.2S   300/5A</t>
  </si>
  <si>
    <t>JDZ-10 10/0.1  0.2</t>
  </si>
  <si>
    <t>3-3</t>
  </si>
  <si>
    <t>柜号：GH3</t>
  </si>
  <si>
    <t>3-4</t>
  </si>
  <si>
    <t>柜号：GH4</t>
  </si>
  <si>
    <t>3-5</t>
  </si>
  <si>
    <t>柜号：GH5</t>
  </si>
  <si>
    <t>分段柜</t>
  </si>
  <si>
    <t>3-6</t>
  </si>
  <si>
    <t>柜号：GH6</t>
  </si>
  <si>
    <t>隔离柜</t>
  </si>
  <si>
    <t>隔离手车</t>
  </si>
  <si>
    <t>630</t>
  </si>
  <si>
    <t>3-7</t>
  </si>
  <si>
    <t>柜号：GH7</t>
  </si>
  <si>
    <t>3-8</t>
  </si>
  <si>
    <t>柜号：GH8</t>
  </si>
  <si>
    <t>3-9</t>
  </si>
  <si>
    <t>柜号：GH9</t>
  </si>
  <si>
    <t>3-10</t>
  </si>
  <si>
    <t>柜号：GH10</t>
  </si>
  <si>
    <t>3-11</t>
  </si>
  <si>
    <t>3-12</t>
  </si>
  <si>
    <t>柜号：1GL1</t>
  </si>
  <si>
    <t>NA1-2000X-2000M/3P 电动抽屉式 AC380/400V 带欠压</t>
  </si>
  <si>
    <t>BH-0.66 120Ⅰ 2000/5A 0.5级</t>
  </si>
  <si>
    <t>6L2-A 2000/5A</t>
  </si>
  <si>
    <t>99T666-A 75/5A</t>
  </si>
  <si>
    <t>TMY 120*10</t>
  </si>
  <si>
    <t>3-13</t>
  </si>
  <si>
    <t>柜号：1GL2</t>
  </si>
  <si>
    <t>3-14</t>
  </si>
  <si>
    <t>柜号：1GL3</t>
  </si>
  <si>
    <t>3-15</t>
  </si>
  <si>
    <t>柜号：1GL4</t>
  </si>
  <si>
    <t>3-16</t>
  </si>
  <si>
    <t>柜号：1GL5</t>
  </si>
  <si>
    <t>3-17</t>
  </si>
  <si>
    <t>柜号：1GL6</t>
  </si>
  <si>
    <t>NXM-250H/3300 250A</t>
  </si>
  <si>
    <t>3-18</t>
  </si>
  <si>
    <t>柜号：1GL7</t>
  </si>
  <si>
    <t>NXM-400S/3300 400A</t>
  </si>
  <si>
    <t>3-19</t>
  </si>
  <si>
    <t>柜号：1GL8</t>
  </si>
  <si>
    <t>3-20</t>
  </si>
  <si>
    <t>柜号：1GL9</t>
  </si>
  <si>
    <t>3-21</t>
  </si>
  <si>
    <t>柜号：1GL10</t>
  </si>
  <si>
    <t>3-22</t>
  </si>
  <si>
    <t>柜号：2GL1</t>
  </si>
  <si>
    <t>3-23</t>
  </si>
  <si>
    <t>柜号：2GL2</t>
  </si>
  <si>
    <t>3-24</t>
  </si>
  <si>
    <t>柜号：2GL3</t>
  </si>
  <si>
    <t>3-25</t>
  </si>
  <si>
    <t>柜号：2GL4</t>
  </si>
  <si>
    <t>3-26</t>
  </si>
  <si>
    <t>柜号：2GL5</t>
  </si>
  <si>
    <t>3-27</t>
  </si>
  <si>
    <t>柜号：2GL6</t>
  </si>
  <si>
    <t>3-28</t>
  </si>
  <si>
    <t>柜号：2GL7</t>
  </si>
  <si>
    <t>3-29</t>
  </si>
  <si>
    <t>柜号：2GL8</t>
  </si>
  <si>
    <t>3-30</t>
  </si>
  <si>
    <t>柜号：2GL9</t>
  </si>
  <si>
    <t>3-31</t>
  </si>
  <si>
    <t>柜号：GT1/GT2</t>
  </si>
  <si>
    <t>SCB13-1000KVA</t>
  </si>
  <si>
    <t>3-32</t>
  </si>
  <si>
    <t>3-33</t>
  </si>
  <si>
    <t>CXK/2500A/4</t>
  </si>
  <si>
    <t>TMY 4*120*10</t>
  </si>
  <si>
    <t>3-34</t>
  </si>
  <si>
    <t>柜号：MXQ</t>
  </si>
  <si>
    <t>CFW-2000A</t>
  </si>
  <si>
    <t>低压封闭母线槽</t>
  </si>
  <si>
    <t>外壳</t>
  </si>
  <si>
    <t>4-1</t>
  </si>
  <si>
    <t>柜号：电表箱</t>
  </si>
  <si>
    <t>ASTPDX</t>
  </si>
  <si>
    <t>（单相9表）</t>
  </si>
  <si>
    <t>NXMLE-250H/4340B 250A A AC230V</t>
  </si>
  <si>
    <t>NXB-63 3P C63</t>
  </si>
  <si>
    <t>NXB-63 2P C63</t>
  </si>
  <si>
    <t>4-2</t>
  </si>
  <si>
    <t>（单相6表）</t>
  </si>
  <si>
    <t>4-3</t>
  </si>
  <si>
    <t>（单相12表）</t>
  </si>
  <si>
    <t>4-4</t>
  </si>
  <si>
    <t>柜号：ZL</t>
  </si>
  <si>
    <t>双电源自动转换开关</t>
  </si>
  <si>
    <t>NXZHM-63/4A 63A</t>
  </si>
  <si>
    <t>NXB-125 4P D125</t>
  </si>
  <si>
    <t>NXB-63 1P D20</t>
  </si>
  <si>
    <t>NXB-63 1P C16</t>
  </si>
  <si>
    <t>交流微型漏电断路器</t>
  </si>
  <si>
    <t>NXBLE-63 4P D25 30mA 6kA</t>
  </si>
  <si>
    <t>NXBLE-63 2P C25 30mA 6kA</t>
  </si>
  <si>
    <t>4-5</t>
  </si>
  <si>
    <t>柜号：FZ</t>
  </si>
  <si>
    <t>一进二出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</si>
</sst>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备注:&quot;@"/>
    <numFmt numFmtId="177" formatCode="0.00_ "/>
  </numFmts>
  <fonts count="43">
    <font>
      <sz val="10"/>
      <name val="Arial"/>
      <charset val="1"/>
    </font>
    <font>
      <sz val="18"/>
      <name val="微软雅黑"/>
      <charset val="134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sz val="8"/>
      <name val="宋体"/>
      <charset val="1"/>
    </font>
    <font>
      <b/>
      <sz val="10"/>
      <name val="宋体"/>
      <charset val="134"/>
    </font>
    <font>
      <sz val="12"/>
      <name val="宋体"/>
      <charset val="1"/>
    </font>
    <font>
      <sz val="12"/>
      <name val="Arial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新細明體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2" fillId="14" borderId="2" applyNumberFormat="0" applyAlignment="0" applyProtection="0">
      <alignment vertical="center"/>
    </xf>
    <xf numFmtId="0" fontId="33" fillId="15" borderId="7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40" fillId="0" borderId="0"/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0" borderId="0"/>
    <xf numFmtId="0" fontId="2" fillId="0" borderId="0"/>
  </cellStyleXfs>
  <cellXfs count="70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0" xfId="61" applyFont="1" applyFill="1" applyBorder="1" applyAlignment="1">
      <alignment horizontal="center" shrinkToFi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5" fillId="2" borderId="1" xfId="27" applyFont="1" applyBorder="1" applyAlignment="1" applyProtection="1">
      <alignment horizontal="left" vertical="center"/>
      <protection locked="0"/>
    </xf>
    <xf numFmtId="0" fontId="5" fillId="2" borderId="1" xfId="27" applyFont="1" applyBorder="1" applyAlignment="1" applyProtection="1">
      <alignment vertical="center"/>
      <protection locked="0"/>
    </xf>
    <xf numFmtId="0" fontId="6" fillId="2" borderId="1" xfId="27" applyFont="1" applyBorder="1" applyAlignment="1" applyProtection="1">
      <alignment vertical="center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left" vertical="center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176" fontId="4" fillId="3" borderId="1" xfId="0" applyNumberFormat="1" applyFont="1" applyFill="1" applyBorder="1" applyAlignment="1" applyProtection="1">
      <alignment horizontal="left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/>
    </xf>
    <xf numFmtId="0" fontId="3" fillId="0" borderId="0" xfId="61" applyFont="1" applyFill="1" applyBorder="1" applyAlignment="1">
      <alignment horizont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left" vertical="center" wrapText="1"/>
    </xf>
    <xf numFmtId="0" fontId="12" fillId="0" borderId="1" xfId="6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5" fillId="0" borderId="1" xfId="60" applyFont="1" applyFill="1" applyBorder="1" applyAlignment="1">
      <alignment horizontal="center" vertical="center" wrapText="1"/>
    </xf>
    <xf numFmtId="0" fontId="15" fillId="0" borderId="1" xfId="60" applyFont="1" applyFill="1" applyBorder="1" applyAlignment="1">
      <alignment horizontal="left" vertical="center" wrapText="1"/>
    </xf>
    <xf numFmtId="177" fontId="12" fillId="0" borderId="1" xfId="60" applyNumberFormat="1" applyFont="1" applyFill="1" applyBorder="1" applyAlignment="1">
      <alignment horizontal="right" vertical="center" wrapText="1"/>
    </xf>
    <xf numFmtId="177" fontId="12" fillId="0" borderId="1" xfId="6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9" fillId="0" borderId="1" xfId="6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0" xfId="0" applyFont="1"/>
    <xf numFmtId="49" fontId="7" fillId="3" borderId="1" xfId="0" applyNumberFormat="1" applyFont="1" applyFill="1" applyBorder="1" applyAlignment="1" applyProtection="1" quotePrefix="1">
      <alignment horizontal="center" vertical="center"/>
      <protection locked="0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凯德·风尚三期景观工程植物造价估算" xfId="39"/>
    <cellStyle name="40% - 强调文字颜色 2" xfId="40" builtinId="35"/>
    <cellStyle name="常规 53" xfId="41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3232" xfId="53"/>
    <cellStyle name="常规 2" xfId="54"/>
    <cellStyle name="常规 3" xfId="55"/>
    <cellStyle name="常规_一、绿化清单1-广东、福建_2" xfId="56"/>
    <cellStyle name="常规 5" xfId="57"/>
    <cellStyle name="常规 7" xfId="58"/>
    <cellStyle name="常规_蓝湖郡调拨单统计" xfId="59"/>
    <cellStyle name="Normal" xfId="60"/>
    <cellStyle name="常规_明细表1" xfId="61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showGridLines="0" workbookViewId="0">
      <selection activeCell="B10" sqref="B10"/>
    </sheetView>
  </sheetViews>
  <sheetFormatPr defaultColWidth="9.14285714285714" defaultRowHeight="12.75" outlineLevelCol="1"/>
  <cols>
    <col min="1" max="1" width="10.7142857142857" customWidth="1"/>
    <col min="2" max="2" width="122.933333333333" customWidth="1"/>
  </cols>
  <sheetData>
    <row r="1" ht="45" customHeight="1" spans="1:2">
      <c r="A1" s="66" t="s">
        <v>0</v>
      </c>
      <c r="B1" s="66" t="s">
        <v>1</v>
      </c>
    </row>
    <row r="2" ht="36" customHeight="1" spans="1:2">
      <c r="A2" s="66">
        <v>1</v>
      </c>
      <c r="B2" s="67" t="s">
        <v>2</v>
      </c>
    </row>
    <row r="3" ht="36" customHeight="1" spans="1:2">
      <c r="A3" s="66">
        <v>2</v>
      </c>
      <c r="B3" s="67" t="s">
        <v>3</v>
      </c>
    </row>
    <row r="4" ht="36" customHeight="1" spans="1:2">
      <c r="A4" s="66">
        <v>3</v>
      </c>
      <c r="B4" s="67" t="s">
        <v>4</v>
      </c>
    </row>
    <row r="5" ht="36" customHeight="1" spans="1:2">
      <c r="A5" s="66">
        <v>4</v>
      </c>
      <c r="B5" s="67" t="s">
        <v>5</v>
      </c>
    </row>
    <row r="6" ht="36" customHeight="1" spans="1:2">
      <c r="A6" s="66">
        <v>5</v>
      </c>
      <c r="B6" s="67" t="s">
        <v>6</v>
      </c>
    </row>
    <row r="7" ht="36" customHeight="1" spans="1:2">
      <c r="A7" s="66">
        <v>6</v>
      </c>
      <c r="B7" s="67" t="s">
        <v>7</v>
      </c>
    </row>
    <row r="8" ht="59" customHeight="1" spans="1:2">
      <c r="A8" s="66">
        <v>7</v>
      </c>
      <c r="B8" s="68" t="s">
        <v>8</v>
      </c>
    </row>
    <row r="9" ht="36" customHeight="1" spans="1:2">
      <c r="A9" s="66">
        <v>8</v>
      </c>
      <c r="B9" s="68" t="s">
        <v>9</v>
      </c>
    </row>
    <row r="10" ht="36" customHeight="1" spans="1:2">
      <c r="A10" s="66">
        <v>9</v>
      </c>
      <c r="B10" s="68" t="s">
        <v>10</v>
      </c>
    </row>
    <row r="11" ht="36" customHeight="1" spans="1:2">
      <c r="A11" s="66">
        <v>10</v>
      </c>
      <c r="B11" s="68" t="s">
        <v>11</v>
      </c>
    </row>
    <row r="12" ht="56" customHeight="1" spans="1:2">
      <c r="A12" s="66">
        <v>11</v>
      </c>
      <c r="B12" s="68" t="s">
        <v>12</v>
      </c>
    </row>
    <row r="13" ht="36" customHeight="1" spans="1:2">
      <c r="A13" s="66">
        <v>12</v>
      </c>
      <c r="B13" s="68" t="s">
        <v>13</v>
      </c>
    </row>
    <row r="14" ht="36" customHeight="1" spans="1:2">
      <c r="A14" s="66">
        <v>13</v>
      </c>
      <c r="B14" s="68" t="s">
        <v>14</v>
      </c>
    </row>
    <row r="15" ht="27" customHeight="1" spans="2:2">
      <c r="B15" s="69"/>
    </row>
    <row r="16" ht="27" customHeight="1" spans="2:2">
      <c r="B16" s="69"/>
    </row>
    <row r="17" ht="27" customHeight="1"/>
    <row r="18" ht="27" customHeight="1"/>
    <row r="19" ht="27" customHeight="1"/>
    <row r="20" ht="27" customHeight="1"/>
    <row r="21" ht="27" customHeight="1"/>
    <row r="22" ht="27" customHeight="1"/>
  </sheetData>
  <pageMargins left="0.75" right="0.75" top="0.826388888888889" bottom="0.747916666666667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1"/>
  <sheetViews>
    <sheetView showGridLines="0" tabSelected="1" zoomScaleSheetLayoutView="130" workbookViewId="0">
      <pane xSplit="5" ySplit="6" topLeftCell="F281" activePane="bottomRight" state="frozen"/>
      <selection/>
      <selection pane="topRight"/>
      <selection pane="bottomLeft"/>
      <selection pane="bottomRight" activeCell="J295" sqref="J295"/>
    </sheetView>
  </sheetViews>
  <sheetFormatPr defaultColWidth="10.2857142857143" defaultRowHeight="14.25"/>
  <cols>
    <col min="1" max="1" width="6.59047619047619" style="25" customWidth="1"/>
    <col min="2" max="2" width="12" style="25" customWidth="1"/>
    <col min="3" max="3" width="25.7142857142857" style="25" customWidth="1"/>
    <col min="4" max="4" width="6.71428571428571" style="25" customWidth="1"/>
    <col min="5" max="5" width="9.46666666666667" style="25" customWidth="1"/>
    <col min="6" max="6" width="11.6095238095238" style="25" customWidth="1"/>
    <col min="7" max="7" width="10.9619047619048" style="25" customWidth="1"/>
    <col min="8" max="8" width="11.4095238095238" style="25" customWidth="1"/>
    <col min="9" max="9" width="12.5714285714286" style="26" customWidth="1"/>
    <col min="10" max="10" width="11.4666666666667" style="26" customWidth="1"/>
    <col min="11" max="11" width="11.6380952380952" style="26" customWidth="1"/>
    <col min="12" max="12" width="14.2761904761905" style="27" customWidth="1"/>
    <col min="13" max="13" width="9" style="28" customWidth="1"/>
    <col min="14" max="14" width="10.2857142857143" style="25"/>
    <col min="15" max="15" width="13.2857142857143" style="25"/>
    <col min="16" max="16384" width="10.2857142857143" style="25"/>
  </cols>
  <sheetData>
    <row r="1" ht="34" customHeight="1" spans="1:13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44"/>
      <c r="M1" s="29"/>
    </row>
    <row r="2" ht="16" customHeight="1" spans="1:13">
      <c r="A2" s="30" t="s">
        <v>0</v>
      </c>
      <c r="B2" s="30" t="s">
        <v>16</v>
      </c>
      <c r="C2" s="30" t="s">
        <v>17</v>
      </c>
      <c r="D2" s="30" t="s">
        <v>18</v>
      </c>
      <c r="E2" s="31" t="s">
        <v>19</v>
      </c>
      <c r="F2" s="32" t="s">
        <v>20</v>
      </c>
      <c r="G2" s="32"/>
      <c r="H2" s="32"/>
      <c r="I2" s="32"/>
      <c r="J2" s="32"/>
      <c r="K2" s="32" t="s">
        <v>21</v>
      </c>
      <c r="L2" s="32" t="s">
        <v>22</v>
      </c>
      <c r="M2" s="32" t="s">
        <v>23</v>
      </c>
    </row>
    <row r="3" ht="35" customHeight="1" spans="1:13">
      <c r="A3" s="30"/>
      <c r="B3" s="30"/>
      <c r="C3" s="30"/>
      <c r="D3" s="30"/>
      <c r="E3" s="31"/>
      <c r="F3" s="32" t="s">
        <v>24</v>
      </c>
      <c r="G3" s="32" t="s">
        <v>25</v>
      </c>
      <c r="H3" s="32" t="s">
        <v>26</v>
      </c>
      <c r="I3" s="32" t="s">
        <v>27</v>
      </c>
      <c r="J3" s="32" t="s">
        <v>28</v>
      </c>
      <c r="K3" s="32"/>
      <c r="L3" s="32"/>
      <c r="M3" s="32"/>
    </row>
    <row r="4" ht="15" customHeight="1" spans="1:13">
      <c r="A4" s="30"/>
      <c r="B4" s="30"/>
      <c r="C4" s="30"/>
      <c r="D4" s="30"/>
      <c r="E4" s="31"/>
      <c r="F4" s="32"/>
      <c r="G4" s="32"/>
      <c r="H4" s="32"/>
      <c r="I4" s="32"/>
      <c r="J4" s="32"/>
      <c r="K4" s="32"/>
      <c r="L4" s="32"/>
      <c r="M4" s="32"/>
    </row>
    <row r="5" ht="20" customHeight="1" spans="1:13">
      <c r="A5" s="33" t="s">
        <v>29</v>
      </c>
      <c r="B5" s="34" t="s">
        <v>30</v>
      </c>
      <c r="C5" s="34"/>
      <c r="D5" s="35"/>
      <c r="E5" s="35"/>
      <c r="F5" s="36"/>
      <c r="G5" s="37"/>
      <c r="H5" s="36"/>
      <c r="I5" s="45"/>
      <c r="J5" s="46"/>
      <c r="K5" s="47"/>
      <c r="L5" s="48"/>
      <c r="M5" s="49"/>
    </row>
    <row r="6" spans="1:13">
      <c r="A6" s="33">
        <v>1.1</v>
      </c>
      <c r="B6" s="34" t="s">
        <v>31</v>
      </c>
      <c r="C6" s="34"/>
      <c r="D6" s="35"/>
      <c r="E6" s="35"/>
      <c r="F6" s="36"/>
      <c r="G6" s="37"/>
      <c r="H6" s="36"/>
      <c r="I6" s="45"/>
      <c r="J6" s="46"/>
      <c r="K6" s="47"/>
      <c r="L6" s="48"/>
      <c r="M6" s="49"/>
    </row>
    <row r="7" ht="106" customHeight="1" outlineLevel="1" spans="1:13">
      <c r="A7" s="35">
        <v>1</v>
      </c>
      <c r="B7" s="38" t="s">
        <v>32</v>
      </c>
      <c r="C7" s="38" t="s">
        <v>33</v>
      </c>
      <c r="D7" s="39" t="s">
        <v>34</v>
      </c>
      <c r="E7" s="40">
        <v>3</v>
      </c>
      <c r="F7" s="41">
        <v>2359.84</v>
      </c>
      <c r="G7" s="41">
        <v>82014.87</v>
      </c>
      <c r="H7" s="41">
        <v>1327.47</v>
      </c>
      <c r="I7" s="41">
        <v>650.34</v>
      </c>
      <c r="J7" s="41">
        <v>7861.78</v>
      </c>
      <c r="K7" s="41">
        <v>94214.3</v>
      </c>
      <c r="L7" s="50">
        <f>K7*E7</f>
        <v>282642.9</v>
      </c>
      <c r="M7" s="49" t="s">
        <v>35</v>
      </c>
    </row>
    <row r="8" ht="96" customHeight="1" outlineLevel="1" spans="1:13">
      <c r="A8" s="35">
        <v>2</v>
      </c>
      <c r="B8" s="38" t="s">
        <v>36</v>
      </c>
      <c r="C8" s="38" t="s">
        <v>37</v>
      </c>
      <c r="D8" s="39" t="s">
        <v>34</v>
      </c>
      <c r="E8" s="35">
        <v>1</v>
      </c>
      <c r="F8" s="41">
        <v>3295.03</v>
      </c>
      <c r="G8" s="41">
        <v>30804.62</v>
      </c>
      <c r="H8" s="41">
        <v>2893.01</v>
      </c>
      <c r="I8" s="41">
        <v>998.66</v>
      </c>
      <c r="J8" s="41">
        <v>3419.22</v>
      </c>
      <c r="K8" s="41">
        <v>41410.54</v>
      </c>
      <c r="L8" s="50">
        <f t="shared" ref="L8:L37" si="0">K8*E8</f>
        <v>41410.54</v>
      </c>
      <c r="M8" s="49" t="s">
        <v>35</v>
      </c>
    </row>
    <row r="9" ht="82" customHeight="1" outlineLevel="1" spans="1:13">
      <c r="A9" s="35">
        <v>3</v>
      </c>
      <c r="B9" s="38" t="s">
        <v>36</v>
      </c>
      <c r="C9" s="38" t="s">
        <v>38</v>
      </c>
      <c r="D9" s="39" t="s">
        <v>34</v>
      </c>
      <c r="E9" s="35">
        <v>1</v>
      </c>
      <c r="F9" s="41">
        <v>2243.55</v>
      </c>
      <c r="G9" s="41">
        <v>26498.38</v>
      </c>
      <c r="H9" s="41">
        <v>2433.05</v>
      </c>
      <c r="I9" s="41">
        <v>667.03</v>
      </c>
      <c r="J9" s="41">
        <v>2865.78</v>
      </c>
      <c r="K9" s="41">
        <v>34707.79</v>
      </c>
      <c r="L9" s="50">
        <f t="shared" si="0"/>
        <v>34707.79</v>
      </c>
      <c r="M9" s="49" t="s">
        <v>35</v>
      </c>
    </row>
    <row r="10" ht="83" customHeight="1" outlineLevel="1" spans="1:13">
      <c r="A10" s="35">
        <v>4</v>
      </c>
      <c r="B10" s="38" t="s">
        <v>36</v>
      </c>
      <c r="C10" s="38" t="s">
        <v>39</v>
      </c>
      <c r="D10" s="39" t="s">
        <v>34</v>
      </c>
      <c r="E10" s="35">
        <v>1</v>
      </c>
      <c r="F10" s="41">
        <v>3254.23</v>
      </c>
      <c r="G10" s="41">
        <v>28582.1</v>
      </c>
      <c r="H10" s="41">
        <v>2818.63</v>
      </c>
      <c r="I10" s="41">
        <v>987.58</v>
      </c>
      <c r="J10" s="41">
        <v>3207.82</v>
      </c>
      <c r="K10" s="41">
        <v>38850.36</v>
      </c>
      <c r="L10" s="50">
        <f t="shared" si="0"/>
        <v>38850.36</v>
      </c>
      <c r="M10" s="49" t="s">
        <v>35</v>
      </c>
    </row>
    <row r="11" ht="78.75" outlineLevel="1" spans="1:13">
      <c r="A11" s="35">
        <v>5</v>
      </c>
      <c r="B11" s="38" t="s">
        <v>36</v>
      </c>
      <c r="C11" s="38" t="s">
        <v>40</v>
      </c>
      <c r="D11" s="39" t="s">
        <v>34</v>
      </c>
      <c r="E11" s="35">
        <v>1</v>
      </c>
      <c r="F11" s="41">
        <v>3254.23</v>
      </c>
      <c r="G11" s="41">
        <v>28582.1</v>
      </c>
      <c r="H11" s="41">
        <v>2818.63</v>
      </c>
      <c r="I11" s="41">
        <v>987.58</v>
      </c>
      <c r="J11" s="41">
        <v>3207.82</v>
      </c>
      <c r="K11" s="41">
        <v>38850.36</v>
      </c>
      <c r="L11" s="50">
        <f t="shared" si="0"/>
        <v>38850.36</v>
      </c>
      <c r="M11" s="49" t="s">
        <v>35</v>
      </c>
    </row>
    <row r="12" ht="84" customHeight="1" outlineLevel="1" spans="1:13">
      <c r="A12" s="35">
        <v>6</v>
      </c>
      <c r="B12" s="38" t="s">
        <v>36</v>
      </c>
      <c r="C12" s="38" t="s">
        <v>41</v>
      </c>
      <c r="D12" s="39" t="s">
        <v>34</v>
      </c>
      <c r="E12" s="35">
        <v>1</v>
      </c>
      <c r="F12" s="41">
        <v>3254.23</v>
      </c>
      <c r="G12" s="41">
        <v>28582.1</v>
      </c>
      <c r="H12" s="41">
        <v>2818.63</v>
      </c>
      <c r="I12" s="41">
        <v>987.58</v>
      </c>
      <c r="J12" s="41">
        <v>3207.82</v>
      </c>
      <c r="K12" s="41">
        <v>38850.36</v>
      </c>
      <c r="L12" s="50">
        <f t="shared" si="0"/>
        <v>38850.36</v>
      </c>
      <c r="M12" s="49" t="s">
        <v>35</v>
      </c>
    </row>
    <row r="13" ht="80" customHeight="1" outlineLevel="1" spans="1:13">
      <c r="A13" s="35">
        <v>7</v>
      </c>
      <c r="B13" s="38" t="s">
        <v>36</v>
      </c>
      <c r="C13" s="38" t="s">
        <v>42</v>
      </c>
      <c r="D13" s="39" t="s">
        <v>34</v>
      </c>
      <c r="E13" s="35">
        <v>1</v>
      </c>
      <c r="F13" s="41">
        <v>3254.23</v>
      </c>
      <c r="G13" s="41">
        <v>28582.1</v>
      </c>
      <c r="H13" s="41">
        <v>2818.63</v>
      </c>
      <c r="I13" s="41">
        <v>987.58</v>
      </c>
      <c r="J13" s="41">
        <v>3207.82</v>
      </c>
      <c r="K13" s="41">
        <v>38850.36</v>
      </c>
      <c r="L13" s="50">
        <f t="shared" si="0"/>
        <v>38850.36</v>
      </c>
      <c r="M13" s="49" t="s">
        <v>35</v>
      </c>
    </row>
    <row r="14" ht="80" customHeight="1" outlineLevel="1" spans="1:13">
      <c r="A14" s="35">
        <v>8</v>
      </c>
      <c r="B14" s="38" t="s">
        <v>36</v>
      </c>
      <c r="C14" s="38" t="s">
        <v>43</v>
      </c>
      <c r="D14" s="39" t="s">
        <v>34</v>
      </c>
      <c r="E14" s="35">
        <v>1</v>
      </c>
      <c r="F14" s="41">
        <v>3254.23</v>
      </c>
      <c r="G14" s="41">
        <v>28582.1</v>
      </c>
      <c r="H14" s="41">
        <v>2818.63</v>
      </c>
      <c r="I14" s="41">
        <v>987.58</v>
      </c>
      <c r="J14" s="41">
        <v>3207.82</v>
      </c>
      <c r="K14" s="41">
        <v>38850.36</v>
      </c>
      <c r="L14" s="50">
        <f t="shared" si="0"/>
        <v>38850.36</v>
      </c>
      <c r="M14" s="49" t="s">
        <v>35</v>
      </c>
    </row>
    <row r="15" ht="80" customHeight="1" outlineLevel="1" spans="1:13">
      <c r="A15" s="35">
        <v>9</v>
      </c>
      <c r="B15" s="38" t="s">
        <v>36</v>
      </c>
      <c r="C15" s="38" t="s">
        <v>44</v>
      </c>
      <c r="D15" s="39" t="s">
        <v>34</v>
      </c>
      <c r="E15" s="35">
        <v>1</v>
      </c>
      <c r="F15" s="41">
        <v>3254.23</v>
      </c>
      <c r="G15" s="41">
        <v>28582.1</v>
      </c>
      <c r="H15" s="41">
        <v>2818.63</v>
      </c>
      <c r="I15" s="41">
        <v>987.58</v>
      </c>
      <c r="J15" s="41">
        <v>3207.82</v>
      </c>
      <c r="K15" s="41">
        <v>38850.36</v>
      </c>
      <c r="L15" s="50">
        <f t="shared" si="0"/>
        <v>38850.36</v>
      </c>
      <c r="M15" s="49" t="s">
        <v>35</v>
      </c>
    </row>
    <row r="16" ht="80" customHeight="1" outlineLevel="1" spans="1:13">
      <c r="A16" s="35">
        <v>10</v>
      </c>
      <c r="B16" s="38" t="s">
        <v>36</v>
      </c>
      <c r="C16" s="38" t="s">
        <v>45</v>
      </c>
      <c r="D16" s="39" t="s">
        <v>34</v>
      </c>
      <c r="E16" s="35">
        <v>1</v>
      </c>
      <c r="F16" s="41">
        <v>3254.23</v>
      </c>
      <c r="G16" s="41">
        <v>28582.1</v>
      </c>
      <c r="H16" s="41">
        <v>2818.63</v>
      </c>
      <c r="I16" s="41">
        <v>987.58</v>
      </c>
      <c r="J16" s="41">
        <v>3207.82</v>
      </c>
      <c r="K16" s="41">
        <v>38850.36</v>
      </c>
      <c r="L16" s="50">
        <f t="shared" si="0"/>
        <v>38850.36</v>
      </c>
      <c r="M16" s="49" t="s">
        <v>35</v>
      </c>
    </row>
    <row r="17" ht="80" customHeight="1" outlineLevel="1" spans="1:13">
      <c r="A17" s="35">
        <v>11</v>
      </c>
      <c r="B17" s="38" t="s">
        <v>36</v>
      </c>
      <c r="C17" s="38" t="s">
        <v>46</v>
      </c>
      <c r="D17" s="39" t="s">
        <v>34</v>
      </c>
      <c r="E17" s="35">
        <v>1</v>
      </c>
      <c r="F17" s="41">
        <v>3254.23</v>
      </c>
      <c r="G17" s="41">
        <v>28582.1</v>
      </c>
      <c r="H17" s="41">
        <v>2818.63</v>
      </c>
      <c r="I17" s="41">
        <v>987.58</v>
      </c>
      <c r="J17" s="41">
        <v>3207.82</v>
      </c>
      <c r="K17" s="41">
        <v>38850.36</v>
      </c>
      <c r="L17" s="50">
        <f t="shared" si="0"/>
        <v>38850.36</v>
      </c>
      <c r="M17" s="49" t="s">
        <v>35</v>
      </c>
    </row>
    <row r="18" ht="67" customHeight="1" outlineLevel="1" spans="1:13">
      <c r="A18" s="35">
        <v>12</v>
      </c>
      <c r="B18" s="42" t="s">
        <v>47</v>
      </c>
      <c r="C18" s="38" t="s">
        <v>48</v>
      </c>
      <c r="D18" s="39" t="s">
        <v>34</v>
      </c>
      <c r="E18" s="35">
        <v>1</v>
      </c>
      <c r="F18" s="41">
        <v>884.87</v>
      </c>
      <c r="G18" s="41">
        <v>45909.79</v>
      </c>
      <c r="H18" s="41">
        <v>423.95</v>
      </c>
      <c r="I18" s="41">
        <v>285.76</v>
      </c>
      <c r="J18" s="41">
        <v>4275.43</v>
      </c>
      <c r="K18" s="41">
        <v>51779.8</v>
      </c>
      <c r="L18" s="50">
        <f t="shared" si="0"/>
        <v>51779.8</v>
      </c>
      <c r="M18" s="49" t="s">
        <v>35</v>
      </c>
    </row>
    <row r="19" ht="67" customHeight="1" outlineLevel="1" spans="1:13">
      <c r="A19" s="35">
        <v>13</v>
      </c>
      <c r="B19" s="42" t="s">
        <v>49</v>
      </c>
      <c r="C19" s="38" t="s">
        <v>50</v>
      </c>
      <c r="D19" s="39" t="s">
        <v>34</v>
      </c>
      <c r="E19" s="35">
        <v>1</v>
      </c>
      <c r="F19" s="41">
        <v>625.48</v>
      </c>
      <c r="G19" s="41">
        <v>17584.47</v>
      </c>
      <c r="H19" s="41">
        <v>591.47</v>
      </c>
      <c r="I19" s="41">
        <v>187.41</v>
      </c>
      <c r="J19" s="41">
        <v>1709.01</v>
      </c>
      <c r="K19" s="41">
        <v>20697.84</v>
      </c>
      <c r="L19" s="50">
        <f t="shared" si="0"/>
        <v>20697.84</v>
      </c>
      <c r="M19" s="49" t="s">
        <v>35</v>
      </c>
    </row>
    <row r="20" ht="67" customHeight="1" outlineLevel="1" spans="1:13">
      <c r="A20" s="35">
        <v>14</v>
      </c>
      <c r="B20" s="42" t="s">
        <v>51</v>
      </c>
      <c r="C20" s="38" t="s">
        <v>52</v>
      </c>
      <c r="D20" s="39" t="s">
        <v>34</v>
      </c>
      <c r="E20" s="35">
        <v>1</v>
      </c>
      <c r="F20" s="41">
        <v>843.27</v>
      </c>
      <c r="G20" s="41">
        <v>22694.67</v>
      </c>
      <c r="H20" s="41">
        <v>406.87</v>
      </c>
      <c r="I20" s="41">
        <v>278.64</v>
      </c>
      <c r="J20" s="41">
        <v>2180.13</v>
      </c>
      <c r="K20" s="41">
        <v>26403.58</v>
      </c>
      <c r="L20" s="50">
        <f t="shared" si="0"/>
        <v>26403.58</v>
      </c>
      <c r="M20" s="49" t="s">
        <v>35</v>
      </c>
    </row>
    <row r="21" ht="69" customHeight="1" outlineLevel="1" spans="1:13">
      <c r="A21" s="35">
        <v>15</v>
      </c>
      <c r="B21" s="42" t="s">
        <v>51</v>
      </c>
      <c r="C21" s="38" t="s">
        <v>53</v>
      </c>
      <c r="D21" s="39" t="s">
        <v>34</v>
      </c>
      <c r="E21" s="35">
        <v>1</v>
      </c>
      <c r="F21" s="41">
        <v>843.27</v>
      </c>
      <c r="G21" s="41">
        <v>22217.46</v>
      </c>
      <c r="H21" s="41">
        <v>406.87</v>
      </c>
      <c r="I21" s="41">
        <v>278.64</v>
      </c>
      <c r="J21" s="41">
        <v>2137.18</v>
      </c>
      <c r="K21" s="41">
        <v>25883.42</v>
      </c>
      <c r="L21" s="50">
        <f t="shared" si="0"/>
        <v>25883.42</v>
      </c>
      <c r="M21" s="49" t="s">
        <v>35</v>
      </c>
    </row>
    <row r="22" ht="69" customHeight="1" outlineLevel="1" spans="1:13">
      <c r="A22" s="35">
        <v>16</v>
      </c>
      <c r="B22" s="42" t="s">
        <v>54</v>
      </c>
      <c r="C22" s="38" t="s">
        <v>55</v>
      </c>
      <c r="D22" s="39" t="s">
        <v>34</v>
      </c>
      <c r="E22" s="35">
        <v>1</v>
      </c>
      <c r="F22" s="41">
        <v>847.43</v>
      </c>
      <c r="G22" s="41">
        <v>18920.07</v>
      </c>
      <c r="H22" s="41">
        <v>408.57</v>
      </c>
      <c r="I22" s="41">
        <v>279.36</v>
      </c>
      <c r="J22" s="41">
        <v>1841.01</v>
      </c>
      <c r="K22" s="41">
        <v>22296.44</v>
      </c>
      <c r="L22" s="50">
        <f t="shared" si="0"/>
        <v>22296.44</v>
      </c>
      <c r="M22" s="49" t="s">
        <v>35</v>
      </c>
    </row>
    <row r="23" ht="69" customHeight="1" outlineLevel="1" spans="1:13">
      <c r="A23" s="35">
        <v>17</v>
      </c>
      <c r="B23" s="42" t="s">
        <v>47</v>
      </c>
      <c r="C23" s="38" t="s">
        <v>56</v>
      </c>
      <c r="D23" s="39" t="s">
        <v>34</v>
      </c>
      <c r="E23" s="35">
        <v>1</v>
      </c>
      <c r="F23" s="41">
        <v>847.43</v>
      </c>
      <c r="G23" s="41">
        <v>22368.85</v>
      </c>
      <c r="H23" s="41">
        <v>408.57</v>
      </c>
      <c r="I23" s="41">
        <v>279.36</v>
      </c>
      <c r="J23" s="41">
        <v>2151.4</v>
      </c>
      <c r="K23" s="41">
        <v>26055.61</v>
      </c>
      <c r="L23" s="50">
        <f t="shared" si="0"/>
        <v>26055.61</v>
      </c>
      <c r="M23" s="49" t="s">
        <v>35</v>
      </c>
    </row>
    <row r="24" ht="69" customHeight="1" outlineLevel="1" spans="1:13">
      <c r="A24" s="35">
        <v>18</v>
      </c>
      <c r="B24" s="42" t="s">
        <v>49</v>
      </c>
      <c r="C24" s="38" t="s">
        <v>57</v>
      </c>
      <c r="D24" s="39" t="s">
        <v>34</v>
      </c>
      <c r="E24" s="35">
        <v>1</v>
      </c>
      <c r="F24" s="41">
        <v>625.48</v>
      </c>
      <c r="G24" s="41">
        <v>17584.47</v>
      </c>
      <c r="H24" s="41">
        <v>591.47</v>
      </c>
      <c r="I24" s="41">
        <v>187.41</v>
      </c>
      <c r="J24" s="41">
        <v>1709.01</v>
      </c>
      <c r="K24" s="41">
        <v>20697.84</v>
      </c>
      <c r="L24" s="50">
        <f t="shared" si="0"/>
        <v>20697.84</v>
      </c>
      <c r="M24" s="49" t="s">
        <v>35</v>
      </c>
    </row>
    <row r="25" ht="69" customHeight="1" outlineLevel="1" spans="1:13">
      <c r="A25" s="35">
        <v>19</v>
      </c>
      <c r="B25" s="42" t="s">
        <v>51</v>
      </c>
      <c r="C25" s="38" t="s">
        <v>58</v>
      </c>
      <c r="D25" s="39" t="s">
        <v>34</v>
      </c>
      <c r="E25" s="35">
        <v>1</v>
      </c>
      <c r="F25" s="41">
        <v>843.27</v>
      </c>
      <c r="G25" s="41">
        <v>22784.97</v>
      </c>
      <c r="H25" s="41">
        <v>406.87</v>
      </c>
      <c r="I25" s="41">
        <v>278.64</v>
      </c>
      <c r="J25" s="41">
        <v>2188.26</v>
      </c>
      <c r="K25" s="41">
        <v>26502.01</v>
      </c>
      <c r="L25" s="50">
        <f t="shared" si="0"/>
        <v>26502.01</v>
      </c>
      <c r="M25" s="49" t="s">
        <v>35</v>
      </c>
    </row>
    <row r="26" ht="69" customHeight="1" outlineLevel="1" spans="1:13">
      <c r="A26" s="35">
        <v>20</v>
      </c>
      <c r="B26" s="42" t="s">
        <v>47</v>
      </c>
      <c r="C26" s="38" t="s">
        <v>59</v>
      </c>
      <c r="D26" s="39" t="s">
        <v>34</v>
      </c>
      <c r="E26" s="35">
        <v>1</v>
      </c>
      <c r="F26" s="41">
        <v>847.43</v>
      </c>
      <c r="G26" s="41">
        <v>21684.42</v>
      </c>
      <c r="H26" s="41">
        <v>408.57</v>
      </c>
      <c r="I26" s="41">
        <v>279.36</v>
      </c>
      <c r="J26" s="41">
        <v>2089.8</v>
      </c>
      <c r="K26" s="41">
        <v>25309.58</v>
      </c>
      <c r="L26" s="50">
        <f t="shared" si="0"/>
        <v>25309.58</v>
      </c>
      <c r="M26" s="49" t="s">
        <v>35</v>
      </c>
    </row>
    <row r="27" ht="69" customHeight="1" outlineLevel="1" spans="1:13">
      <c r="A27" s="35">
        <v>21</v>
      </c>
      <c r="B27" s="42" t="s">
        <v>49</v>
      </c>
      <c r="C27" s="38" t="s">
        <v>60</v>
      </c>
      <c r="D27" s="39" t="s">
        <v>34</v>
      </c>
      <c r="E27" s="35">
        <v>1</v>
      </c>
      <c r="F27" s="41">
        <v>625.48</v>
      </c>
      <c r="G27" s="41">
        <v>181.8</v>
      </c>
      <c r="H27" s="41">
        <v>591.47</v>
      </c>
      <c r="I27" s="41">
        <v>187.41</v>
      </c>
      <c r="J27" s="41">
        <v>142.77</v>
      </c>
      <c r="K27" s="41">
        <v>1728.93</v>
      </c>
      <c r="L27" s="50">
        <f t="shared" si="0"/>
        <v>1728.93</v>
      </c>
      <c r="M27" s="49" t="s">
        <v>35</v>
      </c>
    </row>
    <row r="28" ht="69" customHeight="1" outlineLevel="1" spans="1:13">
      <c r="A28" s="35">
        <v>22</v>
      </c>
      <c r="B28" s="42" t="s">
        <v>51</v>
      </c>
      <c r="C28" s="38" t="s">
        <v>61</v>
      </c>
      <c r="D28" s="39" t="s">
        <v>34</v>
      </c>
      <c r="E28" s="35">
        <v>1</v>
      </c>
      <c r="F28" s="41">
        <v>843.27</v>
      </c>
      <c r="G28" s="41">
        <v>22535.91</v>
      </c>
      <c r="H28" s="41">
        <v>406.87</v>
      </c>
      <c r="I28" s="41">
        <v>278.64</v>
      </c>
      <c r="J28" s="41">
        <v>2165.84</v>
      </c>
      <c r="K28" s="41">
        <v>26230.53</v>
      </c>
      <c r="L28" s="50">
        <f t="shared" si="0"/>
        <v>26230.53</v>
      </c>
      <c r="M28" s="49" t="s">
        <v>35</v>
      </c>
    </row>
    <row r="29" ht="69" customHeight="1" outlineLevel="1" spans="1:13">
      <c r="A29" s="35">
        <v>23</v>
      </c>
      <c r="B29" s="42" t="s">
        <v>62</v>
      </c>
      <c r="C29" s="38" t="s">
        <v>63</v>
      </c>
      <c r="D29" s="39" t="s">
        <v>64</v>
      </c>
      <c r="E29" s="35">
        <v>60</v>
      </c>
      <c r="F29" s="41">
        <v>6.93</v>
      </c>
      <c r="G29" s="41">
        <v>56.06</v>
      </c>
      <c r="H29" s="41">
        <v>4.3</v>
      </c>
      <c r="I29" s="41">
        <v>2.55</v>
      </c>
      <c r="J29" s="41">
        <v>6.28</v>
      </c>
      <c r="K29" s="41">
        <v>76.12</v>
      </c>
      <c r="L29" s="50">
        <f t="shared" si="0"/>
        <v>4567.2</v>
      </c>
      <c r="M29" s="51" t="s">
        <v>65</v>
      </c>
    </row>
    <row r="30" ht="46" customHeight="1" outlineLevel="1" spans="1:13">
      <c r="A30" s="35">
        <v>24</v>
      </c>
      <c r="B30" s="42" t="s">
        <v>66</v>
      </c>
      <c r="C30" s="38" t="s">
        <v>67</v>
      </c>
      <c r="D30" s="39" t="s">
        <v>68</v>
      </c>
      <c r="E30" s="35">
        <v>1</v>
      </c>
      <c r="F30" s="41">
        <v>1362.14</v>
      </c>
      <c r="G30" s="41">
        <v>11548.62</v>
      </c>
      <c r="H30" s="41">
        <v>959.37</v>
      </c>
      <c r="I30" s="41">
        <v>390.15</v>
      </c>
      <c r="J30" s="41">
        <v>1283.43</v>
      </c>
      <c r="K30" s="41">
        <v>15543.71</v>
      </c>
      <c r="L30" s="50">
        <f t="shared" si="0"/>
        <v>15543.71</v>
      </c>
      <c r="M30" s="49" t="s">
        <v>35</v>
      </c>
    </row>
    <row r="31" ht="46" customHeight="1" outlineLevel="1" spans="1:13">
      <c r="A31" s="35">
        <v>25</v>
      </c>
      <c r="B31" s="42" t="s">
        <v>69</v>
      </c>
      <c r="C31" s="38" t="s">
        <v>70</v>
      </c>
      <c r="D31" s="39" t="s">
        <v>34</v>
      </c>
      <c r="E31" s="35">
        <v>1</v>
      </c>
      <c r="F31" s="41">
        <v>205.04</v>
      </c>
      <c r="G31" s="41">
        <v>2376.5</v>
      </c>
      <c r="H31" s="41">
        <v>90.48</v>
      </c>
      <c r="I31" s="41">
        <v>65.26</v>
      </c>
      <c r="J31" s="41">
        <v>246.36</v>
      </c>
      <c r="K31" s="41">
        <v>2983.64</v>
      </c>
      <c r="L31" s="50">
        <f t="shared" si="0"/>
        <v>2983.64</v>
      </c>
      <c r="M31" s="49" t="s">
        <v>35</v>
      </c>
    </row>
    <row r="32" ht="46" customHeight="1" outlineLevel="1" spans="1:13">
      <c r="A32" s="35">
        <v>26</v>
      </c>
      <c r="B32" s="38" t="s">
        <v>71</v>
      </c>
      <c r="C32" s="38" t="s">
        <v>72</v>
      </c>
      <c r="D32" s="39" t="s">
        <v>73</v>
      </c>
      <c r="E32" s="35">
        <v>1</v>
      </c>
      <c r="F32" s="41">
        <v>1364.99</v>
      </c>
      <c r="G32" s="41">
        <v>4753.02</v>
      </c>
      <c r="H32" s="41">
        <v>724.48</v>
      </c>
      <c r="I32" s="41">
        <v>461.76</v>
      </c>
      <c r="J32" s="41">
        <v>657.38</v>
      </c>
      <c r="K32" s="41">
        <v>7961.63</v>
      </c>
      <c r="L32" s="50">
        <f t="shared" si="0"/>
        <v>7961.63</v>
      </c>
      <c r="M32" s="49"/>
    </row>
    <row r="33" ht="46" customHeight="1" outlineLevel="1" spans="1:13">
      <c r="A33" s="35">
        <v>27</v>
      </c>
      <c r="B33" s="38" t="s">
        <v>74</v>
      </c>
      <c r="C33" s="38" t="s">
        <v>75</v>
      </c>
      <c r="D33" s="39" t="s">
        <v>64</v>
      </c>
      <c r="E33" s="35">
        <v>7.8</v>
      </c>
      <c r="F33" s="41">
        <v>61.25</v>
      </c>
      <c r="G33" s="41">
        <v>844.13</v>
      </c>
      <c r="H33" s="41">
        <v>25.74</v>
      </c>
      <c r="I33" s="41">
        <v>20.53</v>
      </c>
      <c r="J33" s="41">
        <v>85.65</v>
      </c>
      <c r="K33" s="41">
        <v>1037.3</v>
      </c>
      <c r="L33" s="50">
        <f t="shared" si="0"/>
        <v>8090.94</v>
      </c>
      <c r="M33" s="52" t="s">
        <v>76</v>
      </c>
    </row>
    <row r="34" ht="79" customHeight="1" outlineLevel="1" spans="1:13">
      <c r="A34" s="35">
        <v>28</v>
      </c>
      <c r="B34" s="38" t="s">
        <v>77</v>
      </c>
      <c r="C34" s="38" t="s">
        <v>78</v>
      </c>
      <c r="D34" s="39" t="s">
        <v>68</v>
      </c>
      <c r="E34" s="35">
        <v>1</v>
      </c>
      <c r="F34" s="41"/>
      <c r="G34" s="41"/>
      <c r="H34" s="41">
        <v>5000</v>
      </c>
      <c r="I34" s="41"/>
      <c r="J34" s="41">
        <v>450</v>
      </c>
      <c r="K34" s="41">
        <v>5450</v>
      </c>
      <c r="L34" s="50">
        <f t="shared" si="0"/>
        <v>5450</v>
      </c>
      <c r="M34" s="49"/>
    </row>
    <row r="35" ht="33.75" outlineLevel="1" spans="1:13">
      <c r="A35" s="35">
        <v>29</v>
      </c>
      <c r="B35" s="38" t="s">
        <v>79</v>
      </c>
      <c r="C35" s="38" t="s">
        <v>80</v>
      </c>
      <c r="D35" s="39" t="s">
        <v>81</v>
      </c>
      <c r="E35" s="35">
        <v>8</v>
      </c>
      <c r="F35" s="41">
        <v>1.03</v>
      </c>
      <c r="G35" s="41">
        <v>60</v>
      </c>
      <c r="H35" s="41">
        <v>0.38</v>
      </c>
      <c r="I35" s="41">
        <v>0.41</v>
      </c>
      <c r="J35" s="41">
        <v>5.56</v>
      </c>
      <c r="K35" s="41">
        <v>67.38</v>
      </c>
      <c r="L35" s="50">
        <f t="shared" si="0"/>
        <v>539.04</v>
      </c>
      <c r="M35" s="49"/>
    </row>
    <row r="36" ht="22.5" outlineLevel="1" spans="1:13">
      <c r="A36" s="35">
        <v>30</v>
      </c>
      <c r="B36" s="38" t="s">
        <v>82</v>
      </c>
      <c r="C36" s="38" t="s">
        <v>83</v>
      </c>
      <c r="D36" s="39" t="s">
        <v>84</v>
      </c>
      <c r="E36" s="35">
        <v>2</v>
      </c>
      <c r="F36" s="41"/>
      <c r="G36" s="41"/>
      <c r="H36" s="41">
        <v>50</v>
      </c>
      <c r="I36" s="41"/>
      <c r="J36" s="41">
        <v>4.5</v>
      </c>
      <c r="K36" s="41">
        <v>54.5</v>
      </c>
      <c r="L36" s="50">
        <f t="shared" si="0"/>
        <v>109</v>
      </c>
      <c r="M36" s="49"/>
    </row>
    <row r="37" ht="22.5" outlineLevel="1" spans="1:13">
      <c r="A37" s="35">
        <v>31</v>
      </c>
      <c r="B37" s="38" t="s">
        <v>85</v>
      </c>
      <c r="C37" s="38" t="s">
        <v>86</v>
      </c>
      <c r="D37" s="39" t="s">
        <v>73</v>
      </c>
      <c r="E37" s="35">
        <v>1</v>
      </c>
      <c r="F37" s="41"/>
      <c r="G37" s="41"/>
      <c r="H37" s="41">
        <v>150</v>
      </c>
      <c r="I37" s="41"/>
      <c r="J37" s="41">
        <v>13.5</v>
      </c>
      <c r="K37" s="41">
        <v>163.5</v>
      </c>
      <c r="L37" s="50">
        <f t="shared" si="0"/>
        <v>163.5</v>
      </c>
      <c r="M37" s="49"/>
    </row>
    <row r="38" ht="23" customHeight="1" spans="1:13">
      <c r="A38" s="35">
        <v>32</v>
      </c>
      <c r="B38" s="42" t="s">
        <v>87</v>
      </c>
      <c r="C38" s="42"/>
      <c r="D38" s="39"/>
      <c r="E38" s="35"/>
      <c r="F38" s="36"/>
      <c r="G38" s="37"/>
      <c r="H38" s="36"/>
      <c r="I38" s="45"/>
      <c r="J38" s="46"/>
      <c r="K38" s="47"/>
      <c r="L38" s="50">
        <f>SUM(L7:L37)</f>
        <v>988558.35</v>
      </c>
      <c r="M38" s="49"/>
    </row>
    <row r="39" ht="23" customHeight="1" spans="1:13">
      <c r="A39" s="33">
        <v>1.2</v>
      </c>
      <c r="B39" s="34" t="s">
        <v>88</v>
      </c>
      <c r="C39" s="34"/>
      <c r="D39" s="35"/>
      <c r="E39" s="35"/>
      <c r="F39" s="36"/>
      <c r="G39" s="37"/>
      <c r="H39" s="36"/>
      <c r="I39" s="45"/>
      <c r="J39" s="46"/>
      <c r="K39" s="47"/>
      <c r="L39" s="48"/>
      <c r="M39" s="49"/>
    </row>
    <row r="40" ht="104" customHeight="1" outlineLevel="1" spans="1:13">
      <c r="A40" s="35">
        <v>1</v>
      </c>
      <c r="B40" s="38" t="s">
        <v>32</v>
      </c>
      <c r="C40" s="38" t="s">
        <v>89</v>
      </c>
      <c r="D40" s="39" t="s">
        <v>34</v>
      </c>
      <c r="E40" s="43">
        <v>3</v>
      </c>
      <c r="F40" s="41">
        <v>2359.84</v>
      </c>
      <c r="G40" s="41">
        <v>90570.29</v>
      </c>
      <c r="H40" s="41">
        <v>1327.47</v>
      </c>
      <c r="I40" s="41">
        <v>650.34</v>
      </c>
      <c r="J40" s="41">
        <v>8631.77</v>
      </c>
      <c r="K40" s="41">
        <v>103539.71</v>
      </c>
      <c r="L40" s="50">
        <f t="shared" ref="L40:L51" si="1">K40*E40</f>
        <v>310619.13</v>
      </c>
      <c r="M40" s="49" t="s">
        <v>35</v>
      </c>
    </row>
    <row r="41" ht="92" customHeight="1" outlineLevel="1" spans="1:13">
      <c r="A41" s="35">
        <v>2</v>
      </c>
      <c r="B41" s="38" t="s">
        <v>36</v>
      </c>
      <c r="C41" s="38" t="s">
        <v>90</v>
      </c>
      <c r="D41" s="39" t="s">
        <v>34</v>
      </c>
      <c r="E41" s="35">
        <v>1</v>
      </c>
      <c r="F41" s="41">
        <v>3295.03</v>
      </c>
      <c r="G41" s="41">
        <v>31077.43</v>
      </c>
      <c r="H41" s="41">
        <v>2893.01</v>
      </c>
      <c r="I41" s="41">
        <v>998.66</v>
      </c>
      <c r="J41" s="41">
        <v>3443.77</v>
      </c>
      <c r="K41" s="41">
        <v>41707.9</v>
      </c>
      <c r="L41" s="50">
        <f t="shared" si="1"/>
        <v>41707.9</v>
      </c>
      <c r="M41" s="49" t="s">
        <v>35</v>
      </c>
    </row>
    <row r="42" ht="80" customHeight="1" outlineLevel="1" spans="1:13">
      <c r="A42" s="35">
        <v>3</v>
      </c>
      <c r="B42" s="38" t="s">
        <v>36</v>
      </c>
      <c r="C42" s="38" t="s">
        <v>91</v>
      </c>
      <c r="D42" s="39" t="s">
        <v>34</v>
      </c>
      <c r="E42" s="35">
        <v>1</v>
      </c>
      <c r="F42" s="41">
        <v>2243.55</v>
      </c>
      <c r="G42" s="41">
        <v>26498.38</v>
      </c>
      <c r="H42" s="41">
        <v>2433.05</v>
      </c>
      <c r="I42" s="41">
        <v>667.03</v>
      </c>
      <c r="J42" s="41">
        <v>2865.78</v>
      </c>
      <c r="K42" s="41">
        <v>34707.79</v>
      </c>
      <c r="L42" s="50">
        <f t="shared" si="1"/>
        <v>34707.79</v>
      </c>
      <c r="M42" s="49" t="s">
        <v>35</v>
      </c>
    </row>
    <row r="43" ht="78.75" outlineLevel="1" spans="1:13">
      <c r="A43" s="35">
        <v>4</v>
      </c>
      <c r="B43" s="38" t="s">
        <v>36</v>
      </c>
      <c r="C43" s="38" t="s">
        <v>92</v>
      </c>
      <c r="D43" s="39" t="s">
        <v>34</v>
      </c>
      <c r="E43" s="35">
        <v>1</v>
      </c>
      <c r="F43" s="41">
        <v>3254.23</v>
      </c>
      <c r="G43" s="41">
        <v>28582.1</v>
      </c>
      <c r="H43" s="41">
        <v>2818.63</v>
      </c>
      <c r="I43" s="41">
        <v>987.58</v>
      </c>
      <c r="J43" s="41">
        <v>3207.82</v>
      </c>
      <c r="K43" s="41">
        <v>38850.36</v>
      </c>
      <c r="L43" s="50">
        <f t="shared" si="1"/>
        <v>38850.36</v>
      </c>
      <c r="M43" s="49" t="s">
        <v>35</v>
      </c>
    </row>
    <row r="44" ht="78.75" outlineLevel="1" spans="1:13">
      <c r="A44" s="35">
        <v>5</v>
      </c>
      <c r="B44" s="38" t="s">
        <v>36</v>
      </c>
      <c r="C44" s="38" t="s">
        <v>93</v>
      </c>
      <c r="D44" s="39" t="s">
        <v>34</v>
      </c>
      <c r="E44" s="35">
        <v>1</v>
      </c>
      <c r="F44" s="41">
        <v>3254.23</v>
      </c>
      <c r="G44" s="41">
        <v>28582.1</v>
      </c>
      <c r="H44" s="41">
        <v>2818.63</v>
      </c>
      <c r="I44" s="41">
        <v>987.58</v>
      </c>
      <c r="J44" s="41">
        <v>3207.82</v>
      </c>
      <c r="K44" s="41">
        <v>38850.36</v>
      </c>
      <c r="L44" s="50">
        <f t="shared" si="1"/>
        <v>38850.36</v>
      </c>
      <c r="M44" s="49" t="s">
        <v>35</v>
      </c>
    </row>
    <row r="45" ht="78.75" outlineLevel="1" spans="1:13">
      <c r="A45" s="35">
        <v>6</v>
      </c>
      <c r="B45" s="38" t="s">
        <v>36</v>
      </c>
      <c r="C45" s="38" t="s">
        <v>94</v>
      </c>
      <c r="D45" s="39" t="s">
        <v>34</v>
      </c>
      <c r="E45" s="35">
        <v>1</v>
      </c>
      <c r="F45" s="41">
        <v>3254.23</v>
      </c>
      <c r="G45" s="41">
        <v>28582.1</v>
      </c>
      <c r="H45" s="41">
        <v>2818.63</v>
      </c>
      <c r="I45" s="41">
        <v>987.58</v>
      </c>
      <c r="J45" s="41">
        <v>3207.82</v>
      </c>
      <c r="K45" s="41">
        <v>38850.36</v>
      </c>
      <c r="L45" s="50">
        <f t="shared" si="1"/>
        <v>38850.36</v>
      </c>
      <c r="M45" s="49" t="s">
        <v>35</v>
      </c>
    </row>
    <row r="46" ht="67.5" outlineLevel="1" spans="1:13">
      <c r="A46" s="35">
        <v>7</v>
      </c>
      <c r="B46" s="42" t="s">
        <v>47</v>
      </c>
      <c r="C46" s="38" t="s">
        <v>95</v>
      </c>
      <c r="D46" s="39" t="s">
        <v>34</v>
      </c>
      <c r="E46" s="35">
        <v>1</v>
      </c>
      <c r="F46" s="41">
        <v>856.49</v>
      </c>
      <c r="G46" s="41">
        <v>39825.21</v>
      </c>
      <c r="H46" s="41">
        <v>416.11</v>
      </c>
      <c r="I46" s="41">
        <v>288.69</v>
      </c>
      <c r="J46" s="41">
        <v>3724.78</v>
      </c>
      <c r="K46" s="41">
        <v>45111.28</v>
      </c>
      <c r="L46" s="50">
        <f t="shared" si="1"/>
        <v>45111.28</v>
      </c>
      <c r="M46" s="49" t="s">
        <v>35</v>
      </c>
    </row>
    <row r="47" s="25" customFormat="1" ht="67.5" outlineLevel="1" spans="1:13">
      <c r="A47" s="35">
        <v>8</v>
      </c>
      <c r="B47" s="42" t="s">
        <v>49</v>
      </c>
      <c r="C47" s="38" t="s">
        <v>96</v>
      </c>
      <c r="D47" s="39" t="s">
        <v>34</v>
      </c>
      <c r="E47" s="35">
        <v>1</v>
      </c>
      <c r="F47" s="41">
        <v>288.97</v>
      </c>
      <c r="G47" s="41">
        <v>16217.51</v>
      </c>
      <c r="H47" s="41">
        <v>226.2</v>
      </c>
      <c r="I47" s="41">
        <v>103.08</v>
      </c>
      <c r="J47" s="41">
        <v>1515.22</v>
      </c>
      <c r="K47" s="41">
        <v>18350.98</v>
      </c>
      <c r="L47" s="50">
        <f t="shared" si="1"/>
        <v>18350.98</v>
      </c>
      <c r="M47" s="49" t="s">
        <v>35</v>
      </c>
    </row>
    <row r="48" ht="67.5" outlineLevel="1" spans="1:13">
      <c r="A48" s="35">
        <v>9</v>
      </c>
      <c r="B48" s="42" t="s">
        <v>51</v>
      </c>
      <c r="C48" s="38" t="s">
        <v>97</v>
      </c>
      <c r="D48" s="39" t="s">
        <v>34</v>
      </c>
      <c r="E48" s="35">
        <v>1</v>
      </c>
      <c r="F48" s="41">
        <v>856.49</v>
      </c>
      <c r="G48" s="41">
        <v>21627.13</v>
      </c>
      <c r="H48" s="41">
        <v>416.11</v>
      </c>
      <c r="I48" s="41">
        <v>288.69</v>
      </c>
      <c r="J48" s="41">
        <v>2086.96</v>
      </c>
      <c r="K48" s="41">
        <v>25275.38</v>
      </c>
      <c r="L48" s="50">
        <f t="shared" si="1"/>
        <v>25275.38</v>
      </c>
      <c r="M48" s="49" t="s">
        <v>35</v>
      </c>
    </row>
    <row r="49" ht="67.5" outlineLevel="1" spans="1:13">
      <c r="A49" s="35">
        <v>10</v>
      </c>
      <c r="B49" s="42" t="s">
        <v>54</v>
      </c>
      <c r="C49" s="38" t="s">
        <v>98</v>
      </c>
      <c r="D49" s="39" t="s">
        <v>34</v>
      </c>
      <c r="E49" s="35">
        <v>1</v>
      </c>
      <c r="F49" s="41">
        <v>862.3</v>
      </c>
      <c r="G49" s="41">
        <v>17523.62</v>
      </c>
      <c r="H49" s="41">
        <v>419.47</v>
      </c>
      <c r="I49" s="41">
        <v>290.66</v>
      </c>
      <c r="J49" s="41">
        <v>1718.64</v>
      </c>
      <c r="K49" s="41">
        <v>20814.69</v>
      </c>
      <c r="L49" s="50">
        <f t="shared" si="1"/>
        <v>20814.69</v>
      </c>
      <c r="M49" s="49" t="s">
        <v>35</v>
      </c>
    </row>
    <row r="50" ht="67.5" outlineLevel="1" spans="1:13">
      <c r="A50" s="35">
        <v>11</v>
      </c>
      <c r="B50" s="42" t="s">
        <v>47</v>
      </c>
      <c r="C50" s="38" t="s">
        <v>99</v>
      </c>
      <c r="D50" s="39" t="s">
        <v>34</v>
      </c>
      <c r="E50" s="35">
        <v>1</v>
      </c>
      <c r="F50" s="41">
        <v>856.49</v>
      </c>
      <c r="G50" s="41">
        <v>20952.21</v>
      </c>
      <c r="H50" s="41">
        <v>416.11</v>
      </c>
      <c r="I50" s="41">
        <v>288.69</v>
      </c>
      <c r="J50" s="41">
        <v>2026.21</v>
      </c>
      <c r="K50" s="41">
        <v>24539.71</v>
      </c>
      <c r="L50" s="50">
        <f t="shared" si="1"/>
        <v>24539.71</v>
      </c>
      <c r="M50" s="49" t="s">
        <v>35</v>
      </c>
    </row>
    <row r="51" ht="67.5" outlineLevel="1" spans="1:13">
      <c r="A51" s="35">
        <v>12</v>
      </c>
      <c r="B51" s="42" t="s">
        <v>49</v>
      </c>
      <c r="C51" s="38" t="s">
        <v>100</v>
      </c>
      <c r="D51" s="39" t="s">
        <v>34</v>
      </c>
      <c r="E51" s="35">
        <v>1</v>
      </c>
      <c r="F51" s="41">
        <v>288.97</v>
      </c>
      <c r="G51" s="41">
        <v>16217.51</v>
      </c>
      <c r="H51" s="41">
        <v>226.2</v>
      </c>
      <c r="I51" s="41">
        <v>103.08</v>
      </c>
      <c r="J51" s="41">
        <v>1515.22</v>
      </c>
      <c r="K51" s="41">
        <v>18350.98</v>
      </c>
      <c r="L51" s="50">
        <f t="shared" si="1"/>
        <v>18350.98</v>
      </c>
      <c r="M51" s="49" t="s">
        <v>35</v>
      </c>
    </row>
    <row r="52" ht="67.5" outlineLevel="1" spans="1:13">
      <c r="A52" s="35">
        <v>13</v>
      </c>
      <c r="B52" s="42" t="s">
        <v>51</v>
      </c>
      <c r="C52" s="38" t="s">
        <v>101</v>
      </c>
      <c r="D52" s="39" t="s">
        <v>34</v>
      </c>
      <c r="E52" s="35">
        <v>1</v>
      </c>
      <c r="F52" s="41">
        <v>856.49</v>
      </c>
      <c r="G52" s="41">
        <v>21111.92</v>
      </c>
      <c r="H52" s="41">
        <v>416.11</v>
      </c>
      <c r="I52" s="41">
        <v>288.69</v>
      </c>
      <c r="J52" s="41">
        <v>2040.59</v>
      </c>
      <c r="K52" s="41">
        <v>24713.8</v>
      </c>
      <c r="L52" s="50">
        <f t="shared" ref="L49:L64" si="2">K52*E52</f>
        <v>24713.8</v>
      </c>
      <c r="M52" s="49" t="s">
        <v>35</v>
      </c>
    </row>
    <row r="53" ht="67.5" outlineLevel="1" spans="1:13">
      <c r="A53" s="35">
        <v>14</v>
      </c>
      <c r="B53" s="42" t="s">
        <v>47</v>
      </c>
      <c r="C53" s="38" t="s">
        <v>102</v>
      </c>
      <c r="D53" s="39" t="s">
        <v>34</v>
      </c>
      <c r="E53" s="35">
        <v>1</v>
      </c>
      <c r="F53" s="41">
        <v>862.3</v>
      </c>
      <c r="G53" s="41">
        <v>20972.41</v>
      </c>
      <c r="H53" s="41">
        <v>419.47</v>
      </c>
      <c r="I53" s="41">
        <v>290.66</v>
      </c>
      <c r="J53" s="41">
        <v>2029.03</v>
      </c>
      <c r="K53" s="41">
        <v>24573.87</v>
      </c>
      <c r="L53" s="50">
        <f t="shared" si="2"/>
        <v>24573.87</v>
      </c>
      <c r="M53" s="49" t="s">
        <v>35</v>
      </c>
    </row>
    <row r="54" ht="67.5" outlineLevel="1" spans="1:13">
      <c r="A54" s="35">
        <v>15</v>
      </c>
      <c r="B54" s="42" t="s">
        <v>49</v>
      </c>
      <c r="C54" s="38" t="s">
        <v>103</v>
      </c>
      <c r="D54" s="39" t="s">
        <v>34</v>
      </c>
      <c r="E54" s="35">
        <v>1</v>
      </c>
      <c r="F54" s="41">
        <v>283.16</v>
      </c>
      <c r="G54" s="41">
        <v>16197.31</v>
      </c>
      <c r="H54" s="41">
        <v>222.84</v>
      </c>
      <c r="I54" s="41">
        <v>101.11</v>
      </c>
      <c r="J54" s="41">
        <v>1512.4</v>
      </c>
      <c r="K54" s="41">
        <v>18316.82</v>
      </c>
      <c r="L54" s="50">
        <f t="shared" si="2"/>
        <v>18316.82</v>
      </c>
      <c r="M54" s="49" t="s">
        <v>35</v>
      </c>
    </row>
    <row r="55" ht="67.5" outlineLevel="1" spans="1:13">
      <c r="A55" s="35">
        <v>16</v>
      </c>
      <c r="B55" s="42" t="s">
        <v>51</v>
      </c>
      <c r="C55" s="38" t="s">
        <v>104</v>
      </c>
      <c r="D55" s="39" t="s">
        <v>34</v>
      </c>
      <c r="E55" s="35">
        <v>1</v>
      </c>
      <c r="F55" s="41">
        <v>856.49</v>
      </c>
      <c r="G55" s="41">
        <v>21308.69</v>
      </c>
      <c r="H55" s="41">
        <v>416.11</v>
      </c>
      <c r="I55" s="41">
        <v>288.69</v>
      </c>
      <c r="J55" s="41">
        <v>2058.3</v>
      </c>
      <c r="K55" s="41">
        <v>24928.28</v>
      </c>
      <c r="L55" s="50">
        <f t="shared" si="2"/>
        <v>24928.28</v>
      </c>
      <c r="M55" s="49" t="s">
        <v>35</v>
      </c>
    </row>
    <row r="56" ht="67.5" outlineLevel="1" spans="1:13">
      <c r="A56" s="35">
        <v>17</v>
      </c>
      <c r="B56" s="42" t="s">
        <v>62</v>
      </c>
      <c r="C56" s="38" t="s">
        <v>63</v>
      </c>
      <c r="D56" s="39" t="s">
        <v>64</v>
      </c>
      <c r="E56" s="35">
        <v>60</v>
      </c>
      <c r="F56" s="41">
        <v>6.93</v>
      </c>
      <c r="G56" s="41">
        <v>56.06</v>
      </c>
      <c r="H56" s="41">
        <v>4.22</v>
      </c>
      <c r="I56" s="41">
        <v>2.55</v>
      </c>
      <c r="J56" s="41">
        <v>6.28</v>
      </c>
      <c r="K56" s="41">
        <v>76.04</v>
      </c>
      <c r="L56" s="50">
        <f t="shared" si="2"/>
        <v>4562.4</v>
      </c>
      <c r="M56" s="52" t="s">
        <v>65</v>
      </c>
    </row>
    <row r="57" ht="45" outlineLevel="1" spans="1:13">
      <c r="A57" s="35">
        <v>18</v>
      </c>
      <c r="B57" s="42" t="s">
        <v>66</v>
      </c>
      <c r="C57" s="38" t="s">
        <v>67</v>
      </c>
      <c r="D57" s="39" t="s">
        <v>68</v>
      </c>
      <c r="E57" s="35">
        <v>1</v>
      </c>
      <c r="F57" s="41">
        <v>338.07</v>
      </c>
      <c r="G57" s="41">
        <v>11548.62</v>
      </c>
      <c r="H57" s="41">
        <v>141.87</v>
      </c>
      <c r="I57" s="41">
        <v>111.05</v>
      </c>
      <c r="J57" s="41">
        <v>1092.56</v>
      </c>
      <c r="K57" s="41">
        <v>13232.17</v>
      </c>
      <c r="L57" s="50">
        <f t="shared" si="2"/>
        <v>13232.17</v>
      </c>
      <c r="M57" s="49" t="s">
        <v>35</v>
      </c>
    </row>
    <row r="58" ht="45" outlineLevel="1" spans="1:13">
      <c r="A58" s="35">
        <v>19</v>
      </c>
      <c r="B58" s="42" t="s">
        <v>69</v>
      </c>
      <c r="C58" s="38" t="s">
        <v>70</v>
      </c>
      <c r="D58" s="39" t="s">
        <v>34</v>
      </c>
      <c r="E58" s="35">
        <v>1</v>
      </c>
      <c r="F58" s="41">
        <v>246.13</v>
      </c>
      <c r="G58" s="41">
        <v>2500</v>
      </c>
      <c r="H58" s="41">
        <v>114.79</v>
      </c>
      <c r="I58" s="41">
        <v>78.39</v>
      </c>
      <c r="J58" s="41">
        <v>264.54</v>
      </c>
      <c r="K58" s="41">
        <v>3203.85</v>
      </c>
      <c r="L58" s="50">
        <f t="shared" si="2"/>
        <v>3203.85</v>
      </c>
      <c r="M58" s="49" t="s">
        <v>35</v>
      </c>
    </row>
    <row r="59" ht="45" outlineLevel="1" spans="1:13">
      <c r="A59" s="35">
        <v>20</v>
      </c>
      <c r="B59" s="38" t="s">
        <v>71</v>
      </c>
      <c r="C59" s="38" t="s">
        <v>72</v>
      </c>
      <c r="D59" s="39" t="s">
        <v>73</v>
      </c>
      <c r="E59" s="35">
        <v>1</v>
      </c>
      <c r="F59" s="41">
        <v>1364.99</v>
      </c>
      <c r="G59" s="41">
        <v>5000</v>
      </c>
      <c r="H59" s="41">
        <v>717.78</v>
      </c>
      <c r="I59" s="41">
        <v>461.76</v>
      </c>
      <c r="J59" s="41">
        <v>679.01</v>
      </c>
      <c r="K59" s="41">
        <v>8223.54</v>
      </c>
      <c r="L59" s="50">
        <f t="shared" si="2"/>
        <v>8223.54</v>
      </c>
      <c r="M59" s="49"/>
    </row>
    <row r="60" ht="45" outlineLevel="1" spans="1:13">
      <c r="A60" s="35">
        <v>21</v>
      </c>
      <c r="B60" s="38" t="s">
        <v>74</v>
      </c>
      <c r="C60" s="38" t="s">
        <v>75</v>
      </c>
      <c r="D60" s="39" t="s">
        <v>64</v>
      </c>
      <c r="E60" s="35">
        <v>7.8</v>
      </c>
      <c r="F60" s="41">
        <v>74.6</v>
      </c>
      <c r="G60" s="41">
        <v>888</v>
      </c>
      <c r="H60" s="41">
        <v>29.1</v>
      </c>
      <c r="I60" s="41">
        <v>24.91</v>
      </c>
      <c r="J60" s="41">
        <v>91.5</v>
      </c>
      <c r="K60" s="41">
        <v>1108.11</v>
      </c>
      <c r="L60" s="50">
        <f t="shared" si="2"/>
        <v>8643.258</v>
      </c>
      <c r="M60" s="52" t="s">
        <v>76</v>
      </c>
    </row>
    <row r="61" ht="78.75" outlineLevel="1" spans="1:13">
      <c r="A61" s="35">
        <v>22</v>
      </c>
      <c r="B61" s="38" t="s">
        <v>77</v>
      </c>
      <c r="C61" s="38" t="s">
        <v>78</v>
      </c>
      <c r="D61" s="39" t="s">
        <v>68</v>
      </c>
      <c r="E61" s="35">
        <v>1</v>
      </c>
      <c r="F61" s="41"/>
      <c r="G61" s="41"/>
      <c r="H61" s="41">
        <v>5000</v>
      </c>
      <c r="I61" s="41"/>
      <c r="J61" s="41">
        <v>450</v>
      </c>
      <c r="K61" s="41">
        <v>5450</v>
      </c>
      <c r="L61" s="50">
        <f t="shared" si="2"/>
        <v>5450</v>
      </c>
      <c r="M61" s="49"/>
    </row>
    <row r="62" ht="33.75" outlineLevel="1" spans="1:13">
      <c r="A62" s="35">
        <v>23</v>
      </c>
      <c r="B62" s="38" t="s">
        <v>79</v>
      </c>
      <c r="C62" s="38" t="s">
        <v>80</v>
      </c>
      <c r="D62" s="39" t="s">
        <v>81</v>
      </c>
      <c r="E62" s="35">
        <v>8</v>
      </c>
      <c r="F62" s="41">
        <v>1.03</v>
      </c>
      <c r="G62" s="41">
        <v>60</v>
      </c>
      <c r="H62" s="41">
        <v>0.38</v>
      </c>
      <c r="I62" s="41">
        <v>0.41</v>
      </c>
      <c r="J62" s="41">
        <v>5.56</v>
      </c>
      <c r="K62" s="41">
        <v>67.38</v>
      </c>
      <c r="L62" s="50">
        <f t="shared" si="2"/>
        <v>539.04</v>
      </c>
      <c r="M62" s="49"/>
    </row>
    <row r="63" ht="22.5" outlineLevel="1" spans="1:13">
      <c r="A63" s="35">
        <v>24</v>
      </c>
      <c r="B63" s="38" t="s">
        <v>82</v>
      </c>
      <c r="C63" s="38" t="s">
        <v>83</v>
      </c>
      <c r="D63" s="39" t="s">
        <v>84</v>
      </c>
      <c r="E63" s="35">
        <v>2</v>
      </c>
      <c r="F63" s="41"/>
      <c r="G63" s="41"/>
      <c r="H63" s="41">
        <v>60</v>
      </c>
      <c r="I63" s="41"/>
      <c r="J63" s="41">
        <v>5.4</v>
      </c>
      <c r="K63" s="41">
        <v>65.4</v>
      </c>
      <c r="L63" s="50">
        <f t="shared" si="2"/>
        <v>130.8</v>
      </c>
      <c r="M63" s="49"/>
    </row>
    <row r="64" ht="22.5" outlineLevel="1" spans="1:13">
      <c r="A64" s="35">
        <v>25</v>
      </c>
      <c r="B64" s="38" t="s">
        <v>85</v>
      </c>
      <c r="C64" s="38" t="s">
        <v>86</v>
      </c>
      <c r="D64" s="39" t="s">
        <v>73</v>
      </c>
      <c r="E64" s="35">
        <v>1</v>
      </c>
      <c r="F64" s="41"/>
      <c r="G64" s="41"/>
      <c r="H64" s="41">
        <v>150</v>
      </c>
      <c r="I64" s="41"/>
      <c r="J64" s="41">
        <v>13.5</v>
      </c>
      <c r="K64" s="41">
        <v>163.5</v>
      </c>
      <c r="L64" s="50">
        <f t="shared" si="2"/>
        <v>163.5</v>
      </c>
      <c r="M64" s="49"/>
    </row>
    <row r="65" ht="24" customHeight="1" spans="1:13">
      <c r="A65" s="35">
        <v>26</v>
      </c>
      <c r="B65" s="42" t="s">
        <v>87</v>
      </c>
      <c r="C65" s="42"/>
      <c r="D65" s="39"/>
      <c r="E65" s="35"/>
      <c r="F65" s="36"/>
      <c r="G65" s="37"/>
      <c r="H65" s="36"/>
      <c r="I65" s="45"/>
      <c r="J65" s="46"/>
      <c r="K65" s="47"/>
      <c r="L65" s="50">
        <f>SUM(L40:L64)</f>
        <v>792710.248</v>
      </c>
      <c r="M65" s="49"/>
    </row>
    <row r="66" ht="24" customHeight="1" spans="1:13">
      <c r="A66" s="33">
        <v>1.3</v>
      </c>
      <c r="B66" s="34" t="s">
        <v>105</v>
      </c>
      <c r="C66" s="34"/>
      <c r="D66" s="35"/>
      <c r="E66" s="35"/>
      <c r="F66" s="36"/>
      <c r="G66" s="37"/>
      <c r="H66" s="36"/>
      <c r="I66" s="45"/>
      <c r="J66" s="46"/>
      <c r="K66" s="47"/>
      <c r="L66" s="48"/>
      <c r="M66" s="49"/>
    </row>
    <row r="67" ht="101.25" outlineLevel="1" spans="1:13">
      <c r="A67" s="35">
        <v>1</v>
      </c>
      <c r="B67" s="38" t="s">
        <v>32</v>
      </c>
      <c r="C67" s="38" t="s">
        <v>106</v>
      </c>
      <c r="D67" s="39" t="s">
        <v>34</v>
      </c>
      <c r="E67" s="43">
        <v>2</v>
      </c>
      <c r="F67" s="41">
        <v>2419.97</v>
      </c>
      <c r="G67" s="41">
        <v>102692.32</v>
      </c>
      <c r="H67" s="41">
        <v>1483.03</v>
      </c>
      <c r="I67" s="41">
        <v>678.25</v>
      </c>
      <c r="J67" s="41">
        <v>9654.68</v>
      </c>
      <c r="K67" s="41">
        <v>116928.25</v>
      </c>
      <c r="L67" s="50">
        <f>K67*E67</f>
        <v>233856.5</v>
      </c>
      <c r="M67" s="49" t="s">
        <v>35</v>
      </c>
    </row>
    <row r="68" ht="96" customHeight="1" outlineLevel="1" spans="1:13">
      <c r="A68" s="35">
        <v>2</v>
      </c>
      <c r="B68" s="38" t="s">
        <v>36</v>
      </c>
      <c r="C68" s="38" t="s">
        <v>107</v>
      </c>
      <c r="D68" s="39" t="s">
        <v>34</v>
      </c>
      <c r="E68" s="35">
        <v>1</v>
      </c>
      <c r="F68" s="41">
        <v>3295.03</v>
      </c>
      <c r="G68" s="41">
        <v>31077.43</v>
      </c>
      <c r="H68" s="41">
        <v>2893.01</v>
      </c>
      <c r="I68" s="41">
        <v>998.66</v>
      </c>
      <c r="J68" s="41">
        <v>3443.77</v>
      </c>
      <c r="K68" s="41">
        <v>41707.9</v>
      </c>
      <c r="L68" s="50">
        <f t="shared" ref="L68:L105" si="3">K68*E68</f>
        <v>41707.9</v>
      </c>
      <c r="M68" s="49" t="s">
        <v>35</v>
      </c>
    </row>
    <row r="69" ht="83" customHeight="1" outlineLevel="1" spans="1:13">
      <c r="A69" s="35">
        <v>3</v>
      </c>
      <c r="B69" s="38" t="s">
        <v>36</v>
      </c>
      <c r="C69" s="38" t="s">
        <v>108</v>
      </c>
      <c r="D69" s="39" t="s">
        <v>34</v>
      </c>
      <c r="E69" s="35">
        <v>1</v>
      </c>
      <c r="F69" s="41">
        <v>2243.55</v>
      </c>
      <c r="G69" s="41">
        <v>19939.23</v>
      </c>
      <c r="H69" s="41">
        <v>2433.05</v>
      </c>
      <c r="I69" s="41">
        <v>667.03</v>
      </c>
      <c r="J69" s="41">
        <v>2275.46</v>
      </c>
      <c r="K69" s="41">
        <v>27558.32</v>
      </c>
      <c r="L69" s="50">
        <f t="shared" si="3"/>
        <v>27558.32</v>
      </c>
      <c r="M69" s="49" t="s">
        <v>35</v>
      </c>
    </row>
    <row r="70" ht="82" customHeight="1" outlineLevel="1" spans="1:13">
      <c r="A70" s="35">
        <v>4</v>
      </c>
      <c r="B70" s="38" t="s">
        <v>36</v>
      </c>
      <c r="C70" s="38" t="s">
        <v>109</v>
      </c>
      <c r="D70" s="39" t="s">
        <v>34</v>
      </c>
      <c r="E70" s="35">
        <v>1</v>
      </c>
      <c r="F70" s="41">
        <v>3254.23</v>
      </c>
      <c r="G70" s="41">
        <v>26498.38</v>
      </c>
      <c r="H70" s="41">
        <v>2818.63</v>
      </c>
      <c r="I70" s="41">
        <v>987.58</v>
      </c>
      <c r="J70" s="41">
        <v>3020.29</v>
      </c>
      <c r="K70" s="41">
        <v>36579.11</v>
      </c>
      <c r="L70" s="50">
        <f t="shared" si="3"/>
        <v>36579.11</v>
      </c>
      <c r="M70" s="49" t="s">
        <v>35</v>
      </c>
    </row>
    <row r="71" ht="86" customHeight="1" outlineLevel="1" spans="1:13">
      <c r="A71" s="35">
        <v>5</v>
      </c>
      <c r="B71" s="38" t="s">
        <v>36</v>
      </c>
      <c r="C71" s="38" t="s">
        <v>110</v>
      </c>
      <c r="D71" s="39" t="s">
        <v>34</v>
      </c>
      <c r="E71" s="35">
        <v>1</v>
      </c>
      <c r="F71" s="41">
        <v>3254.23</v>
      </c>
      <c r="G71" s="41">
        <v>28582.1</v>
      </c>
      <c r="H71" s="41">
        <v>2818.63</v>
      </c>
      <c r="I71" s="41">
        <v>987.58</v>
      </c>
      <c r="J71" s="41">
        <v>3207.82</v>
      </c>
      <c r="K71" s="41">
        <v>38850.36</v>
      </c>
      <c r="L71" s="50">
        <f t="shared" si="3"/>
        <v>38850.36</v>
      </c>
      <c r="M71" s="49" t="s">
        <v>35</v>
      </c>
    </row>
    <row r="72" ht="81" customHeight="1" outlineLevel="1" spans="1:13">
      <c r="A72" s="35">
        <v>6</v>
      </c>
      <c r="B72" s="38" t="s">
        <v>36</v>
      </c>
      <c r="C72" s="38" t="s">
        <v>111</v>
      </c>
      <c r="D72" s="39" t="s">
        <v>34</v>
      </c>
      <c r="E72" s="35">
        <v>1</v>
      </c>
      <c r="F72" s="41">
        <v>3254.23</v>
      </c>
      <c r="G72" s="41">
        <v>28781.73</v>
      </c>
      <c r="H72" s="41">
        <v>2818.63</v>
      </c>
      <c r="I72" s="41">
        <v>987.58</v>
      </c>
      <c r="J72" s="41">
        <v>3225.79</v>
      </c>
      <c r="K72" s="41">
        <v>39067.96</v>
      </c>
      <c r="L72" s="50">
        <f t="shared" si="3"/>
        <v>39067.96</v>
      </c>
      <c r="M72" s="49" t="s">
        <v>35</v>
      </c>
    </row>
    <row r="73" ht="81" customHeight="1" outlineLevel="1" spans="1:13">
      <c r="A73" s="35">
        <v>7</v>
      </c>
      <c r="B73" s="38" t="s">
        <v>36</v>
      </c>
      <c r="C73" s="38" t="s">
        <v>112</v>
      </c>
      <c r="D73" s="39" t="s">
        <v>34</v>
      </c>
      <c r="E73" s="35">
        <v>1</v>
      </c>
      <c r="F73" s="41">
        <v>3254.23</v>
      </c>
      <c r="G73" s="41">
        <v>24371.89</v>
      </c>
      <c r="H73" s="41">
        <v>2818.63</v>
      </c>
      <c r="I73" s="41">
        <v>987.58</v>
      </c>
      <c r="J73" s="41">
        <v>2828.9</v>
      </c>
      <c r="K73" s="41">
        <v>34261.23</v>
      </c>
      <c r="L73" s="50">
        <f t="shared" si="3"/>
        <v>34261.23</v>
      </c>
      <c r="M73" s="49" t="s">
        <v>35</v>
      </c>
    </row>
    <row r="74" ht="80" customHeight="1" outlineLevel="1" spans="1:13">
      <c r="A74" s="35">
        <v>8</v>
      </c>
      <c r="B74" s="38" t="s">
        <v>36</v>
      </c>
      <c r="C74" s="38" t="s">
        <v>113</v>
      </c>
      <c r="D74" s="39" t="s">
        <v>34</v>
      </c>
      <c r="E74" s="35">
        <v>1</v>
      </c>
      <c r="F74" s="41">
        <v>3254.23</v>
      </c>
      <c r="G74" s="41">
        <v>28582.1</v>
      </c>
      <c r="H74" s="41">
        <v>2818.63</v>
      </c>
      <c r="I74" s="41">
        <v>987.58</v>
      </c>
      <c r="J74" s="41">
        <v>3207.82</v>
      </c>
      <c r="K74" s="41">
        <v>38850.36</v>
      </c>
      <c r="L74" s="50">
        <f t="shared" si="3"/>
        <v>38850.36</v>
      </c>
      <c r="M74" s="49" t="s">
        <v>35</v>
      </c>
    </row>
    <row r="75" ht="83" customHeight="1" outlineLevel="1" spans="1:13">
      <c r="A75" s="35">
        <v>9</v>
      </c>
      <c r="B75" s="38" t="s">
        <v>36</v>
      </c>
      <c r="C75" s="38" t="s">
        <v>114</v>
      </c>
      <c r="D75" s="39" t="s">
        <v>34</v>
      </c>
      <c r="E75" s="35">
        <v>1</v>
      </c>
      <c r="F75" s="41">
        <v>3254.23</v>
      </c>
      <c r="G75" s="41">
        <v>26498.38</v>
      </c>
      <c r="H75" s="41">
        <v>2818.63</v>
      </c>
      <c r="I75" s="41">
        <v>987.58</v>
      </c>
      <c r="J75" s="41">
        <v>3020.29</v>
      </c>
      <c r="K75" s="41">
        <v>36579.11</v>
      </c>
      <c r="L75" s="50">
        <f t="shared" si="3"/>
        <v>36579.11</v>
      </c>
      <c r="M75" s="49" t="s">
        <v>35</v>
      </c>
    </row>
    <row r="76" ht="83" customHeight="1" outlineLevel="1" spans="1:13">
      <c r="A76" s="35">
        <v>10</v>
      </c>
      <c r="B76" s="38" t="s">
        <v>36</v>
      </c>
      <c r="C76" s="38" t="s">
        <v>115</v>
      </c>
      <c r="D76" s="39" t="s">
        <v>34</v>
      </c>
      <c r="E76" s="35">
        <v>1</v>
      </c>
      <c r="F76" s="41">
        <v>3254.23</v>
      </c>
      <c r="G76" s="41">
        <v>19939.23</v>
      </c>
      <c r="H76" s="41">
        <v>2818.63</v>
      </c>
      <c r="I76" s="41">
        <v>987.58</v>
      </c>
      <c r="J76" s="41">
        <v>2429.96</v>
      </c>
      <c r="K76" s="41">
        <v>29429.63</v>
      </c>
      <c r="L76" s="50">
        <f t="shared" si="3"/>
        <v>29429.63</v>
      </c>
      <c r="M76" s="49" t="s">
        <v>35</v>
      </c>
    </row>
    <row r="77" ht="94" customHeight="1" outlineLevel="1" spans="1:13">
      <c r="A77" s="35">
        <v>11</v>
      </c>
      <c r="B77" s="38" t="s">
        <v>36</v>
      </c>
      <c r="C77" s="38" t="s">
        <v>116</v>
      </c>
      <c r="D77" s="39" t="s">
        <v>34</v>
      </c>
      <c r="E77" s="35">
        <v>1</v>
      </c>
      <c r="F77" s="41">
        <v>3254.23</v>
      </c>
      <c r="G77" s="41">
        <v>31077.43</v>
      </c>
      <c r="H77" s="41">
        <v>2818.63</v>
      </c>
      <c r="I77" s="41">
        <v>987.58</v>
      </c>
      <c r="J77" s="41">
        <v>3432.4</v>
      </c>
      <c r="K77" s="41">
        <v>41570.27</v>
      </c>
      <c r="L77" s="50">
        <f t="shared" si="3"/>
        <v>41570.27</v>
      </c>
      <c r="M77" s="49" t="s">
        <v>35</v>
      </c>
    </row>
    <row r="78" ht="75" customHeight="1" outlineLevel="1" spans="1:13">
      <c r="A78" s="35">
        <v>12</v>
      </c>
      <c r="B78" s="42" t="s">
        <v>47</v>
      </c>
      <c r="C78" s="38" t="s">
        <v>117</v>
      </c>
      <c r="D78" s="39" t="s">
        <v>34</v>
      </c>
      <c r="E78" s="35">
        <v>1</v>
      </c>
      <c r="F78" s="41">
        <v>847.43</v>
      </c>
      <c r="G78" s="41">
        <v>62061.91</v>
      </c>
      <c r="H78" s="41">
        <v>408.57</v>
      </c>
      <c r="I78" s="41">
        <v>279.36</v>
      </c>
      <c r="J78" s="41">
        <v>5723.77</v>
      </c>
      <c r="K78" s="41">
        <v>69321.04</v>
      </c>
      <c r="L78" s="50">
        <f t="shared" si="3"/>
        <v>69321.04</v>
      </c>
      <c r="M78" s="49" t="s">
        <v>35</v>
      </c>
    </row>
    <row r="79" ht="71" customHeight="1" outlineLevel="1" spans="1:13">
      <c r="A79" s="35">
        <v>13</v>
      </c>
      <c r="B79" s="42" t="s">
        <v>54</v>
      </c>
      <c r="C79" s="38" t="s">
        <v>118</v>
      </c>
      <c r="D79" s="39" t="s">
        <v>34</v>
      </c>
      <c r="E79" s="35">
        <v>1</v>
      </c>
      <c r="F79" s="41">
        <v>847.43</v>
      </c>
      <c r="G79" s="41">
        <v>23865.09</v>
      </c>
      <c r="H79" s="41">
        <v>408.57</v>
      </c>
      <c r="I79" s="41">
        <v>279.36</v>
      </c>
      <c r="J79" s="41">
        <v>2286.06</v>
      </c>
      <c r="K79" s="41">
        <v>27686.51</v>
      </c>
      <c r="L79" s="50">
        <f t="shared" si="3"/>
        <v>27686.51</v>
      </c>
      <c r="M79" s="49" t="s">
        <v>35</v>
      </c>
    </row>
    <row r="80" ht="75" customHeight="1" outlineLevel="1" spans="1:13">
      <c r="A80" s="35">
        <v>14</v>
      </c>
      <c r="B80" s="42" t="s">
        <v>49</v>
      </c>
      <c r="C80" s="38" t="s">
        <v>119</v>
      </c>
      <c r="D80" s="39" t="s">
        <v>34</v>
      </c>
      <c r="E80" s="35">
        <v>1</v>
      </c>
      <c r="F80" s="41">
        <v>274.1</v>
      </c>
      <c r="G80" s="41">
        <v>20193.88</v>
      </c>
      <c r="H80" s="41">
        <v>212.5</v>
      </c>
      <c r="I80" s="41">
        <v>91.78</v>
      </c>
      <c r="J80" s="41">
        <v>1869.52</v>
      </c>
      <c r="K80" s="41">
        <v>22641.78</v>
      </c>
      <c r="L80" s="50">
        <f t="shared" si="3"/>
        <v>22641.78</v>
      </c>
      <c r="M80" s="49" t="s">
        <v>35</v>
      </c>
    </row>
    <row r="81" ht="78" customHeight="1" outlineLevel="1" spans="1:13">
      <c r="A81" s="35">
        <v>15</v>
      </c>
      <c r="B81" s="42" t="s">
        <v>51</v>
      </c>
      <c r="C81" s="38" t="s">
        <v>120</v>
      </c>
      <c r="D81" s="39" t="s">
        <v>34</v>
      </c>
      <c r="E81" s="35">
        <v>1</v>
      </c>
      <c r="F81" s="41">
        <v>843.27</v>
      </c>
      <c r="G81" s="41">
        <v>20717.41</v>
      </c>
      <c r="H81" s="41">
        <v>406.87</v>
      </c>
      <c r="I81" s="41">
        <v>278.64</v>
      </c>
      <c r="J81" s="41">
        <v>2002.18</v>
      </c>
      <c r="K81" s="41">
        <v>24248.37</v>
      </c>
      <c r="L81" s="50">
        <f t="shared" si="3"/>
        <v>24248.37</v>
      </c>
      <c r="M81" s="49" t="s">
        <v>35</v>
      </c>
    </row>
    <row r="82" ht="78" customHeight="1" outlineLevel="1" spans="1:13">
      <c r="A82" s="35">
        <v>16</v>
      </c>
      <c r="B82" s="42" t="s">
        <v>51</v>
      </c>
      <c r="C82" s="38" t="s">
        <v>121</v>
      </c>
      <c r="D82" s="39" t="s">
        <v>34</v>
      </c>
      <c r="E82" s="35">
        <v>1</v>
      </c>
      <c r="F82" s="41">
        <v>843.27</v>
      </c>
      <c r="G82" s="41">
        <v>20717.41</v>
      </c>
      <c r="H82" s="41">
        <v>406.87</v>
      </c>
      <c r="I82" s="41">
        <v>278.64</v>
      </c>
      <c r="J82" s="41">
        <v>2002.18</v>
      </c>
      <c r="K82" s="41">
        <v>24248.37</v>
      </c>
      <c r="L82" s="50">
        <f t="shared" si="3"/>
        <v>24248.37</v>
      </c>
      <c r="M82" s="49" t="s">
        <v>35</v>
      </c>
    </row>
    <row r="83" ht="73" customHeight="1" outlineLevel="1" spans="1:13">
      <c r="A83" s="35">
        <v>17</v>
      </c>
      <c r="B83" s="42" t="s">
        <v>51</v>
      </c>
      <c r="C83" s="38" t="s">
        <v>122</v>
      </c>
      <c r="D83" s="39" t="s">
        <v>34</v>
      </c>
      <c r="E83" s="35">
        <v>1</v>
      </c>
      <c r="F83" s="41">
        <v>847.43</v>
      </c>
      <c r="G83" s="41">
        <v>20735.71</v>
      </c>
      <c r="H83" s="41">
        <v>408.57</v>
      </c>
      <c r="I83" s="41">
        <v>279.36</v>
      </c>
      <c r="J83" s="41">
        <v>2004.41</v>
      </c>
      <c r="K83" s="41">
        <v>24275.48</v>
      </c>
      <c r="L83" s="50">
        <f t="shared" si="3"/>
        <v>24275.48</v>
      </c>
      <c r="M83" s="49" t="s">
        <v>35</v>
      </c>
    </row>
    <row r="84" ht="71" customHeight="1" outlineLevel="1" spans="1:13">
      <c r="A84" s="35">
        <v>18</v>
      </c>
      <c r="B84" s="42" t="s">
        <v>51</v>
      </c>
      <c r="C84" s="38" t="s">
        <v>123</v>
      </c>
      <c r="D84" s="39" t="s">
        <v>34</v>
      </c>
      <c r="E84" s="35">
        <v>1</v>
      </c>
      <c r="F84" s="41">
        <v>847.43</v>
      </c>
      <c r="G84" s="41">
        <v>20963.86</v>
      </c>
      <c r="H84" s="41">
        <v>408.57</v>
      </c>
      <c r="I84" s="41">
        <v>279.36</v>
      </c>
      <c r="J84" s="41">
        <v>2024.95</v>
      </c>
      <c r="K84" s="41">
        <v>24524.17</v>
      </c>
      <c r="L84" s="50">
        <f t="shared" si="3"/>
        <v>24524.17</v>
      </c>
      <c r="M84" s="49" t="s">
        <v>35</v>
      </c>
    </row>
    <row r="85" ht="72" customHeight="1" outlineLevel="1" spans="1:13">
      <c r="A85" s="35">
        <v>19</v>
      </c>
      <c r="B85" s="42" t="s">
        <v>51</v>
      </c>
      <c r="C85" s="38" t="s">
        <v>124</v>
      </c>
      <c r="D85" s="39" t="s">
        <v>34</v>
      </c>
      <c r="E85" s="35">
        <v>1</v>
      </c>
      <c r="F85" s="41">
        <v>843.27</v>
      </c>
      <c r="G85" s="41">
        <v>20717.41</v>
      </c>
      <c r="H85" s="41">
        <v>406.87</v>
      </c>
      <c r="I85" s="41">
        <v>278.64</v>
      </c>
      <c r="J85" s="41">
        <v>2002.18</v>
      </c>
      <c r="K85" s="41">
        <v>24248.37</v>
      </c>
      <c r="L85" s="50">
        <f t="shared" si="3"/>
        <v>24248.37</v>
      </c>
      <c r="M85" s="49" t="s">
        <v>35</v>
      </c>
    </row>
    <row r="86" ht="71" customHeight="1" outlineLevel="1" spans="1:13">
      <c r="A86" s="35">
        <v>20</v>
      </c>
      <c r="B86" s="42" t="s">
        <v>51</v>
      </c>
      <c r="C86" s="38" t="s">
        <v>125</v>
      </c>
      <c r="D86" s="39" t="s">
        <v>34</v>
      </c>
      <c r="E86" s="35">
        <v>1</v>
      </c>
      <c r="F86" s="41">
        <v>843.27</v>
      </c>
      <c r="G86" s="41">
        <v>20943.66</v>
      </c>
      <c r="H86" s="41">
        <v>406.87</v>
      </c>
      <c r="I86" s="41">
        <v>278.64</v>
      </c>
      <c r="J86" s="41">
        <v>2022.54</v>
      </c>
      <c r="K86" s="41">
        <v>24494.98</v>
      </c>
      <c r="L86" s="50">
        <f t="shared" si="3"/>
        <v>24494.98</v>
      </c>
      <c r="M86" s="49" t="s">
        <v>35</v>
      </c>
    </row>
    <row r="87" ht="72" customHeight="1" outlineLevel="1" spans="1:13">
      <c r="A87" s="35">
        <v>21</v>
      </c>
      <c r="B87" s="42" t="s">
        <v>51</v>
      </c>
      <c r="C87" s="38" t="s">
        <v>126</v>
      </c>
      <c r="D87" s="39" t="s">
        <v>34</v>
      </c>
      <c r="E87" s="35">
        <v>1</v>
      </c>
      <c r="F87" s="41">
        <v>843.27</v>
      </c>
      <c r="G87" s="41">
        <v>22164.23</v>
      </c>
      <c r="H87" s="41">
        <v>406.87</v>
      </c>
      <c r="I87" s="41">
        <v>278.64</v>
      </c>
      <c r="J87" s="41">
        <v>2132.39</v>
      </c>
      <c r="K87" s="41">
        <v>25825.4</v>
      </c>
      <c r="L87" s="50">
        <f t="shared" si="3"/>
        <v>25825.4</v>
      </c>
      <c r="M87" s="49" t="s">
        <v>35</v>
      </c>
    </row>
    <row r="88" ht="70" customHeight="1" outlineLevel="1" spans="1:13">
      <c r="A88" s="35">
        <v>22</v>
      </c>
      <c r="B88" s="42" t="s">
        <v>47</v>
      </c>
      <c r="C88" s="38" t="s">
        <v>127</v>
      </c>
      <c r="D88" s="39" t="s">
        <v>34</v>
      </c>
      <c r="E88" s="35">
        <v>1</v>
      </c>
      <c r="F88" s="41">
        <v>847.43</v>
      </c>
      <c r="G88" s="41">
        <v>26562.91</v>
      </c>
      <c r="H88" s="41">
        <v>408.57</v>
      </c>
      <c r="I88" s="41">
        <v>279.36</v>
      </c>
      <c r="J88" s="41">
        <v>2528.86</v>
      </c>
      <c r="K88" s="41">
        <v>30627.13</v>
      </c>
      <c r="L88" s="50">
        <f t="shared" si="3"/>
        <v>30627.13</v>
      </c>
      <c r="M88" s="49" t="s">
        <v>35</v>
      </c>
    </row>
    <row r="89" ht="70" customHeight="1" outlineLevel="1" spans="1:13">
      <c r="A89" s="35">
        <v>23</v>
      </c>
      <c r="B89" s="42" t="s">
        <v>49</v>
      </c>
      <c r="C89" s="38" t="s">
        <v>128</v>
      </c>
      <c r="D89" s="39" t="s">
        <v>34</v>
      </c>
      <c r="E89" s="35">
        <v>1</v>
      </c>
      <c r="F89" s="41">
        <v>274.1</v>
      </c>
      <c r="G89" s="41">
        <v>20193.88</v>
      </c>
      <c r="H89" s="41">
        <v>212.5</v>
      </c>
      <c r="I89" s="41">
        <v>91.78</v>
      </c>
      <c r="J89" s="41">
        <v>1869.52</v>
      </c>
      <c r="K89" s="41">
        <v>22641.78</v>
      </c>
      <c r="L89" s="50">
        <f t="shared" si="3"/>
        <v>22641.78</v>
      </c>
      <c r="M89" s="49" t="s">
        <v>35</v>
      </c>
    </row>
    <row r="90" ht="71" customHeight="1" outlineLevel="1" spans="1:13">
      <c r="A90" s="35">
        <v>24</v>
      </c>
      <c r="B90" s="42" t="s">
        <v>51</v>
      </c>
      <c r="C90" s="38" t="s">
        <v>129</v>
      </c>
      <c r="D90" s="39" t="s">
        <v>34</v>
      </c>
      <c r="E90" s="35">
        <v>1</v>
      </c>
      <c r="F90" s="41">
        <v>843.27</v>
      </c>
      <c r="G90" s="41">
        <v>21247.85</v>
      </c>
      <c r="H90" s="41">
        <v>406.87</v>
      </c>
      <c r="I90" s="41">
        <v>278.64</v>
      </c>
      <c r="J90" s="41">
        <v>2049.92</v>
      </c>
      <c r="K90" s="41">
        <v>24826.55</v>
      </c>
      <c r="L90" s="50">
        <f t="shared" si="3"/>
        <v>24826.55</v>
      </c>
      <c r="M90" s="49" t="s">
        <v>35</v>
      </c>
    </row>
    <row r="91" ht="71" customHeight="1" outlineLevel="1" spans="1:13">
      <c r="A91" s="35">
        <v>25</v>
      </c>
      <c r="B91" s="42" t="s">
        <v>51</v>
      </c>
      <c r="C91" s="38" t="s">
        <v>130</v>
      </c>
      <c r="D91" s="39" t="s">
        <v>34</v>
      </c>
      <c r="E91" s="35">
        <v>1</v>
      </c>
      <c r="F91" s="41">
        <v>843.27</v>
      </c>
      <c r="G91" s="41">
        <v>20943.66</v>
      </c>
      <c r="H91" s="41">
        <v>406.87</v>
      </c>
      <c r="I91" s="41">
        <v>278.64</v>
      </c>
      <c r="J91" s="41">
        <v>2022.54</v>
      </c>
      <c r="K91" s="41">
        <v>24494.98</v>
      </c>
      <c r="L91" s="50">
        <f t="shared" si="3"/>
        <v>24494.98</v>
      </c>
      <c r="M91" s="49" t="s">
        <v>35</v>
      </c>
    </row>
    <row r="92" ht="73" customHeight="1" outlineLevel="1" spans="1:13">
      <c r="A92" s="35">
        <v>26</v>
      </c>
      <c r="B92" s="42" t="s">
        <v>51</v>
      </c>
      <c r="C92" s="38" t="s">
        <v>131</v>
      </c>
      <c r="D92" s="39" t="s">
        <v>34</v>
      </c>
      <c r="E92" s="35">
        <v>1</v>
      </c>
      <c r="F92" s="41">
        <v>843.27</v>
      </c>
      <c r="G92" s="41">
        <v>20717.41</v>
      </c>
      <c r="H92" s="41">
        <v>406.87</v>
      </c>
      <c r="I92" s="41">
        <v>278.64</v>
      </c>
      <c r="J92" s="41">
        <v>2002.18</v>
      </c>
      <c r="K92" s="41">
        <v>24248.37</v>
      </c>
      <c r="L92" s="50">
        <f t="shared" si="3"/>
        <v>24248.37</v>
      </c>
      <c r="M92" s="49" t="s">
        <v>35</v>
      </c>
    </row>
    <row r="93" ht="72" customHeight="1" outlineLevel="1" spans="1:13">
      <c r="A93" s="35">
        <v>27</v>
      </c>
      <c r="B93" s="42" t="s">
        <v>51</v>
      </c>
      <c r="C93" s="38" t="s">
        <v>132</v>
      </c>
      <c r="D93" s="39" t="s">
        <v>34</v>
      </c>
      <c r="E93" s="35">
        <v>1</v>
      </c>
      <c r="F93" s="41">
        <v>843.27</v>
      </c>
      <c r="G93" s="41">
        <v>20943.66</v>
      </c>
      <c r="H93" s="41">
        <v>406.87</v>
      </c>
      <c r="I93" s="41">
        <v>278.64</v>
      </c>
      <c r="J93" s="41">
        <v>2022.54</v>
      </c>
      <c r="K93" s="41">
        <v>24494.98</v>
      </c>
      <c r="L93" s="50">
        <f t="shared" si="3"/>
        <v>24494.98</v>
      </c>
      <c r="M93" s="49" t="s">
        <v>35</v>
      </c>
    </row>
    <row r="94" ht="71" customHeight="1" outlineLevel="1" spans="1:13">
      <c r="A94" s="35">
        <v>28</v>
      </c>
      <c r="B94" s="42" t="s">
        <v>51</v>
      </c>
      <c r="C94" s="38" t="s">
        <v>133</v>
      </c>
      <c r="D94" s="39" t="s">
        <v>34</v>
      </c>
      <c r="E94" s="35">
        <v>1</v>
      </c>
      <c r="F94" s="41">
        <v>843.27</v>
      </c>
      <c r="G94" s="41">
        <v>21609.08</v>
      </c>
      <c r="H94" s="41">
        <v>406.87</v>
      </c>
      <c r="I94" s="41">
        <v>278.64</v>
      </c>
      <c r="J94" s="41">
        <v>2082.43</v>
      </c>
      <c r="K94" s="41">
        <v>25220.29</v>
      </c>
      <c r="L94" s="50">
        <f t="shared" si="3"/>
        <v>25220.29</v>
      </c>
      <c r="M94" s="49" t="s">
        <v>35</v>
      </c>
    </row>
    <row r="95" ht="70" customHeight="1" outlineLevel="1" spans="1:13">
      <c r="A95" s="35">
        <v>29</v>
      </c>
      <c r="B95" s="42" t="s">
        <v>51</v>
      </c>
      <c r="C95" s="38" t="s">
        <v>134</v>
      </c>
      <c r="D95" s="39" t="s">
        <v>34</v>
      </c>
      <c r="E95" s="35">
        <v>1</v>
      </c>
      <c r="F95" s="41">
        <v>843.27</v>
      </c>
      <c r="G95" s="41">
        <v>20717.41</v>
      </c>
      <c r="H95" s="41">
        <v>406.87</v>
      </c>
      <c r="I95" s="41">
        <v>278.64</v>
      </c>
      <c r="J95" s="41">
        <v>2002.18</v>
      </c>
      <c r="K95" s="41">
        <v>24248.37</v>
      </c>
      <c r="L95" s="50">
        <f t="shared" si="3"/>
        <v>24248.37</v>
      </c>
      <c r="M95" s="49" t="s">
        <v>35</v>
      </c>
    </row>
    <row r="96" ht="74" customHeight="1" outlineLevel="1" spans="1:13">
      <c r="A96" s="35">
        <v>30</v>
      </c>
      <c r="B96" s="42" t="s">
        <v>51</v>
      </c>
      <c r="C96" s="38" t="s">
        <v>135</v>
      </c>
      <c r="D96" s="39" t="s">
        <v>34</v>
      </c>
      <c r="E96" s="35">
        <v>1</v>
      </c>
      <c r="F96" s="41">
        <v>843.27</v>
      </c>
      <c r="G96" s="41">
        <v>20873.32</v>
      </c>
      <c r="H96" s="41">
        <v>406.87</v>
      </c>
      <c r="I96" s="41">
        <v>278.64</v>
      </c>
      <c r="J96" s="41">
        <v>2016.21</v>
      </c>
      <c r="K96" s="41">
        <v>24418.31</v>
      </c>
      <c r="L96" s="50">
        <f t="shared" si="3"/>
        <v>24418.31</v>
      </c>
      <c r="M96" s="49" t="s">
        <v>35</v>
      </c>
    </row>
    <row r="97" ht="67.5" outlineLevel="1" spans="1:13">
      <c r="A97" s="35">
        <v>31</v>
      </c>
      <c r="B97" s="42" t="s">
        <v>62</v>
      </c>
      <c r="C97" s="38" t="s">
        <v>63</v>
      </c>
      <c r="D97" s="39" t="s">
        <v>64</v>
      </c>
      <c r="E97" s="35">
        <v>40</v>
      </c>
      <c r="F97" s="41">
        <v>6.93</v>
      </c>
      <c r="G97" s="41">
        <v>56.06</v>
      </c>
      <c r="H97" s="41">
        <v>4.3</v>
      </c>
      <c r="I97" s="41">
        <v>2.55</v>
      </c>
      <c r="J97" s="41">
        <v>6.28</v>
      </c>
      <c r="K97" s="41">
        <v>76.12</v>
      </c>
      <c r="L97" s="50">
        <f t="shared" si="3"/>
        <v>3044.8</v>
      </c>
      <c r="M97" s="52" t="s">
        <v>65</v>
      </c>
    </row>
    <row r="98" ht="49" customHeight="1" outlineLevel="1" spans="1:13">
      <c r="A98" s="35">
        <v>32</v>
      </c>
      <c r="B98" s="42" t="s">
        <v>66</v>
      </c>
      <c r="C98" s="38" t="s">
        <v>67</v>
      </c>
      <c r="D98" s="39" t="s">
        <v>68</v>
      </c>
      <c r="E98" s="35">
        <v>1</v>
      </c>
      <c r="F98" s="41">
        <v>1362.14</v>
      </c>
      <c r="G98" s="41">
        <v>11548.62</v>
      </c>
      <c r="H98" s="41">
        <v>959.37</v>
      </c>
      <c r="I98" s="41">
        <v>390.15</v>
      </c>
      <c r="J98" s="41">
        <v>1283.43</v>
      </c>
      <c r="K98" s="41">
        <v>15543.71</v>
      </c>
      <c r="L98" s="50">
        <f t="shared" si="3"/>
        <v>15543.71</v>
      </c>
      <c r="M98" s="49" t="s">
        <v>35</v>
      </c>
    </row>
    <row r="99" ht="54" customHeight="1" outlineLevel="1" spans="1:13">
      <c r="A99" s="35">
        <v>33</v>
      </c>
      <c r="B99" s="42" t="s">
        <v>69</v>
      </c>
      <c r="C99" s="38" t="s">
        <v>70</v>
      </c>
      <c r="D99" s="39" t="s">
        <v>34</v>
      </c>
      <c r="E99" s="35">
        <v>1</v>
      </c>
      <c r="F99" s="41">
        <v>205.04</v>
      </c>
      <c r="G99" s="41">
        <v>2500</v>
      </c>
      <c r="H99" s="41">
        <v>90.48</v>
      </c>
      <c r="I99" s="41">
        <v>65.26</v>
      </c>
      <c r="J99" s="41">
        <v>257.47</v>
      </c>
      <c r="K99" s="41">
        <v>3118.25</v>
      </c>
      <c r="L99" s="50">
        <f t="shared" si="3"/>
        <v>3118.25</v>
      </c>
      <c r="M99" s="49" t="s">
        <v>35</v>
      </c>
    </row>
    <row r="100" ht="48" customHeight="1" outlineLevel="1" spans="1:13">
      <c r="A100" s="35">
        <v>34</v>
      </c>
      <c r="B100" s="38" t="s">
        <v>71</v>
      </c>
      <c r="C100" s="38" t="s">
        <v>72</v>
      </c>
      <c r="D100" s="39" t="s">
        <v>73</v>
      </c>
      <c r="E100" s="35">
        <v>1</v>
      </c>
      <c r="F100" s="41">
        <v>205.04</v>
      </c>
      <c r="G100" s="41">
        <v>5000</v>
      </c>
      <c r="H100" s="41">
        <v>90.48</v>
      </c>
      <c r="I100" s="41">
        <v>65.26</v>
      </c>
      <c r="J100" s="41">
        <v>482.47</v>
      </c>
      <c r="K100" s="41">
        <v>5843.25</v>
      </c>
      <c r="L100" s="50">
        <f t="shared" si="3"/>
        <v>5843.25</v>
      </c>
      <c r="M100" s="49"/>
    </row>
    <row r="101" ht="48" customHeight="1" outlineLevel="1" spans="1:13">
      <c r="A101" s="35">
        <v>35</v>
      </c>
      <c r="B101" s="38" t="s">
        <v>74</v>
      </c>
      <c r="C101" s="38" t="s">
        <v>75</v>
      </c>
      <c r="D101" s="39" t="s">
        <v>64</v>
      </c>
      <c r="E101" s="35">
        <v>7.8</v>
      </c>
      <c r="F101" s="41">
        <v>205.04</v>
      </c>
      <c r="G101" s="41">
        <v>800</v>
      </c>
      <c r="H101" s="41">
        <v>90.48</v>
      </c>
      <c r="I101" s="41">
        <v>65.26</v>
      </c>
      <c r="J101" s="41">
        <v>104.47</v>
      </c>
      <c r="K101" s="41">
        <v>1265.25</v>
      </c>
      <c r="L101" s="50">
        <f t="shared" si="3"/>
        <v>9868.95</v>
      </c>
      <c r="M101" s="52" t="s">
        <v>76</v>
      </c>
    </row>
    <row r="102" ht="80" customHeight="1" outlineLevel="1" spans="1:13">
      <c r="A102" s="35">
        <v>36</v>
      </c>
      <c r="B102" s="38" t="s">
        <v>77</v>
      </c>
      <c r="C102" s="38" t="s">
        <v>78</v>
      </c>
      <c r="D102" s="39" t="s">
        <v>68</v>
      </c>
      <c r="E102" s="35">
        <v>1</v>
      </c>
      <c r="F102" s="41"/>
      <c r="G102" s="41"/>
      <c r="H102" s="41">
        <v>5000</v>
      </c>
      <c r="I102" s="41"/>
      <c r="J102" s="41">
        <v>450</v>
      </c>
      <c r="K102" s="41">
        <v>5450</v>
      </c>
      <c r="L102" s="50">
        <f t="shared" si="3"/>
        <v>5450</v>
      </c>
      <c r="M102" s="49"/>
    </row>
    <row r="103" ht="42" customHeight="1" outlineLevel="1" spans="1:13">
      <c r="A103" s="35">
        <v>37</v>
      </c>
      <c r="B103" s="38" t="s">
        <v>79</v>
      </c>
      <c r="C103" s="38" t="s">
        <v>80</v>
      </c>
      <c r="D103" s="39" t="s">
        <v>81</v>
      </c>
      <c r="E103" s="35">
        <v>8</v>
      </c>
      <c r="F103" s="41">
        <v>1.03</v>
      </c>
      <c r="G103" s="41">
        <v>60</v>
      </c>
      <c r="H103" s="41">
        <v>0.38</v>
      </c>
      <c r="I103" s="41">
        <v>0.41</v>
      </c>
      <c r="J103" s="41">
        <v>5.56</v>
      </c>
      <c r="K103" s="41">
        <v>67.38</v>
      </c>
      <c r="L103" s="50">
        <f t="shared" si="3"/>
        <v>539.04</v>
      </c>
      <c r="M103" s="49"/>
    </row>
    <row r="104" ht="29" customHeight="1" outlineLevel="1" spans="1:13">
      <c r="A104" s="35">
        <v>38</v>
      </c>
      <c r="B104" s="38" t="s">
        <v>82</v>
      </c>
      <c r="C104" s="38" t="s">
        <v>83</v>
      </c>
      <c r="D104" s="39" t="s">
        <v>84</v>
      </c>
      <c r="E104" s="35">
        <v>2</v>
      </c>
      <c r="F104" s="41"/>
      <c r="G104" s="41"/>
      <c r="H104" s="41">
        <v>60</v>
      </c>
      <c r="I104" s="41"/>
      <c r="J104" s="41">
        <v>5.4</v>
      </c>
      <c r="K104" s="41">
        <v>65.4</v>
      </c>
      <c r="L104" s="50">
        <f t="shared" si="3"/>
        <v>130.8</v>
      </c>
      <c r="M104" s="49"/>
    </row>
    <row r="105" ht="27" customHeight="1" outlineLevel="1" spans="1:13">
      <c r="A105" s="35">
        <v>39</v>
      </c>
      <c r="B105" s="38" t="s">
        <v>85</v>
      </c>
      <c r="C105" s="38" t="s">
        <v>86</v>
      </c>
      <c r="D105" s="39" t="s">
        <v>73</v>
      </c>
      <c r="E105" s="35">
        <v>1</v>
      </c>
      <c r="F105" s="41"/>
      <c r="G105" s="41"/>
      <c r="H105" s="41">
        <v>150</v>
      </c>
      <c r="I105" s="41"/>
      <c r="J105" s="41">
        <v>13.5</v>
      </c>
      <c r="K105" s="41">
        <v>163.5</v>
      </c>
      <c r="L105" s="50">
        <f t="shared" si="3"/>
        <v>163.5</v>
      </c>
      <c r="M105" s="49"/>
    </row>
    <row r="106" ht="20" customHeight="1" spans="1:13">
      <c r="A106" s="35">
        <v>40</v>
      </c>
      <c r="B106" s="42" t="s">
        <v>87</v>
      </c>
      <c r="C106" s="42"/>
      <c r="D106" s="39"/>
      <c r="E106" s="35"/>
      <c r="F106" s="36"/>
      <c r="G106" s="37"/>
      <c r="H106" s="36"/>
      <c r="I106" s="45"/>
      <c r="J106" s="46"/>
      <c r="K106" s="47"/>
      <c r="L106" s="50">
        <f>SUM(L67:L105)</f>
        <v>1158748.28</v>
      </c>
      <c r="M106" s="49"/>
    </row>
    <row r="107" ht="20" customHeight="1" spans="1:13">
      <c r="A107" s="33">
        <v>1.4</v>
      </c>
      <c r="B107" s="34" t="s">
        <v>136</v>
      </c>
      <c r="C107" s="34"/>
      <c r="D107" s="35"/>
      <c r="E107" s="35"/>
      <c r="F107" s="36"/>
      <c r="G107" s="37"/>
      <c r="H107" s="36"/>
      <c r="I107" s="45"/>
      <c r="J107" s="46"/>
      <c r="K107" s="47"/>
      <c r="L107" s="48"/>
      <c r="M107" s="49"/>
    </row>
    <row r="108" ht="63" customHeight="1" outlineLevel="1" spans="1:13">
      <c r="A108" s="35">
        <v>1</v>
      </c>
      <c r="B108" s="42" t="s">
        <v>137</v>
      </c>
      <c r="C108" s="38" t="s">
        <v>138</v>
      </c>
      <c r="D108" s="39" t="s">
        <v>64</v>
      </c>
      <c r="E108" s="40">
        <v>11.98</v>
      </c>
      <c r="F108" s="41">
        <v>3.73</v>
      </c>
      <c r="G108" s="41">
        <v>55.55</v>
      </c>
      <c r="H108" s="41">
        <v>3.35</v>
      </c>
      <c r="I108" s="41">
        <v>1.35</v>
      </c>
      <c r="J108" s="41">
        <v>5.76</v>
      </c>
      <c r="K108" s="41">
        <v>69.74</v>
      </c>
      <c r="L108" s="50">
        <f t="shared" ref="L108:L112" si="4">K108*E108</f>
        <v>835.4852</v>
      </c>
      <c r="M108" s="52" t="s">
        <v>65</v>
      </c>
    </row>
    <row r="109" ht="72" customHeight="1" outlineLevel="1" spans="1:13">
      <c r="A109" s="35">
        <v>2</v>
      </c>
      <c r="B109" s="38" t="s">
        <v>139</v>
      </c>
      <c r="C109" s="38" t="s">
        <v>140</v>
      </c>
      <c r="D109" s="39" t="s">
        <v>34</v>
      </c>
      <c r="E109" s="40">
        <v>1</v>
      </c>
      <c r="F109" s="41">
        <v>205.04</v>
      </c>
      <c r="G109" s="41">
        <v>1500</v>
      </c>
      <c r="H109" s="41">
        <v>90.48</v>
      </c>
      <c r="I109" s="41">
        <v>65.26</v>
      </c>
      <c r="J109" s="41">
        <v>167.47</v>
      </c>
      <c r="K109" s="41">
        <v>2028.25</v>
      </c>
      <c r="L109" s="50">
        <f t="shared" si="4"/>
        <v>2028.25</v>
      </c>
      <c r="M109" s="49" t="s">
        <v>35</v>
      </c>
    </row>
    <row r="110" ht="38" customHeight="1" outlineLevel="1" spans="1:13">
      <c r="A110" s="35">
        <v>3</v>
      </c>
      <c r="B110" s="38" t="s">
        <v>141</v>
      </c>
      <c r="C110" s="38" t="s">
        <v>142</v>
      </c>
      <c r="D110" s="39" t="s">
        <v>68</v>
      </c>
      <c r="E110" s="35">
        <v>11</v>
      </c>
      <c r="F110" s="41">
        <v>23.79</v>
      </c>
      <c r="G110" s="41">
        <v>95.01</v>
      </c>
      <c r="H110" s="41">
        <v>35.82</v>
      </c>
      <c r="I110" s="41">
        <v>7.8</v>
      </c>
      <c r="J110" s="41">
        <v>14.62</v>
      </c>
      <c r="K110" s="41">
        <v>177.04</v>
      </c>
      <c r="L110" s="50">
        <f t="shared" si="4"/>
        <v>1947.44</v>
      </c>
      <c r="M110" s="49"/>
    </row>
    <row r="111" ht="33.75" outlineLevel="1" spans="1:13">
      <c r="A111" s="35">
        <v>4</v>
      </c>
      <c r="B111" s="38" t="s">
        <v>143</v>
      </c>
      <c r="C111" s="38" t="s">
        <v>144</v>
      </c>
      <c r="D111" s="39" t="s">
        <v>68</v>
      </c>
      <c r="E111" s="35">
        <v>8</v>
      </c>
      <c r="F111" s="41">
        <v>15.92</v>
      </c>
      <c r="G111" s="41">
        <v>60.6</v>
      </c>
      <c r="H111" s="41">
        <v>26.32</v>
      </c>
      <c r="I111" s="41">
        <v>5.33</v>
      </c>
      <c r="J111" s="41">
        <v>9.74</v>
      </c>
      <c r="K111" s="41">
        <v>117.91</v>
      </c>
      <c r="L111" s="50">
        <f t="shared" si="4"/>
        <v>943.28</v>
      </c>
      <c r="M111" s="49"/>
    </row>
    <row r="112" ht="52" customHeight="1" outlineLevel="1" spans="1:13">
      <c r="A112" s="35">
        <v>5</v>
      </c>
      <c r="B112" s="38" t="s">
        <v>145</v>
      </c>
      <c r="C112" s="38" t="s">
        <v>146</v>
      </c>
      <c r="D112" s="39" t="s">
        <v>68</v>
      </c>
      <c r="E112" s="35">
        <v>2</v>
      </c>
      <c r="F112" s="41">
        <v>17.02</v>
      </c>
      <c r="G112" s="41">
        <v>65.65</v>
      </c>
      <c r="H112" s="41">
        <v>26.61</v>
      </c>
      <c r="I112" s="41">
        <v>5.75</v>
      </c>
      <c r="J112" s="41">
        <v>10.35</v>
      </c>
      <c r="K112" s="41">
        <v>125.38</v>
      </c>
      <c r="L112" s="50">
        <f t="shared" si="4"/>
        <v>250.76</v>
      </c>
      <c r="M112" s="49"/>
    </row>
    <row r="113" ht="52" customHeight="1" outlineLevel="1" spans="1:13">
      <c r="A113" s="35">
        <v>6</v>
      </c>
      <c r="B113" s="38" t="s">
        <v>147</v>
      </c>
      <c r="C113" s="38" t="s">
        <v>148</v>
      </c>
      <c r="D113" s="39" t="s">
        <v>68</v>
      </c>
      <c r="E113" s="35">
        <v>8</v>
      </c>
      <c r="F113" s="41">
        <v>25.77</v>
      </c>
      <c r="G113" s="41">
        <v>404</v>
      </c>
      <c r="H113" s="41">
        <v>7.41</v>
      </c>
      <c r="I113" s="41">
        <v>8.21</v>
      </c>
      <c r="J113" s="41">
        <v>40.09</v>
      </c>
      <c r="K113" s="41">
        <v>485.48</v>
      </c>
      <c r="L113" s="50">
        <f t="shared" ref="L113:L134" si="5">K113*E113</f>
        <v>3883.84</v>
      </c>
      <c r="M113" s="49"/>
    </row>
    <row r="114" ht="52" customHeight="1" outlineLevel="1" spans="1:13">
      <c r="A114" s="35">
        <v>7</v>
      </c>
      <c r="B114" s="38" t="s">
        <v>149</v>
      </c>
      <c r="C114" s="38" t="s">
        <v>150</v>
      </c>
      <c r="D114" s="39" t="s">
        <v>68</v>
      </c>
      <c r="E114" s="35">
        <v>8</v>
      </c>
      <c r="F114" s="41">
        <v>9.11</v>
      </c>
      <c r="G114" s="41">
        <v>15.3</v>
      </c>
      <c r="H114" s="41">
        <v>3.92</v>
      </c>
      <c r="I114" s="41">
        <v>2.87</v>
      </c>
      <c r="J114" s="41">
        <v>2.81</v>
      </c>
      <c r="K114" s="41">
        <v>34.01</v>
      </c>
      <c r="L114" s="50">
        <f t="shared" si="5"/>
        <v>272.08</v>
      </c>
      <c r="M114" s="49"/>
    </row>
    <row r="115" ht="52" customHeight="1" outlineLevel="1" spans="1:13">
      <c r="A115" s="35">
        <v>8</v>
      </c>
      <c r="B115" s="38" t="s">
        <v>151</v>
      </c>
      <c r="C115" s="38" t="s">
        <v>152</v>
      </c>
      <c r="D115" s="39" t="s">
        <v>68</v>
      </c>
      <c r="E115" s="35">
        <v>8</v>
      </c>
      <c r="F115" s="41">
        <v>9.11</v>
      </c>
      <c r="G115" s="41">
        <v>15.3</v>
      </c>
      <c r="H115" s="41">
        <v>3.66</v>
      </c>
      <c r="I115" s="41">
        <v>2.87</v>
      </c>
      <c r="J115" s="41">
        <v>2.78</v>
      </c>
      <c r="K115" s="41">
        <v>33.72</v>
      </c>
      <c r="L115" s="50">
        <f t="shared" si="5"/>
        <v>269.76</v>
      </c>
      <c r="M115" s="49"/>
    </row>
    <row r="116" ht="52" customHeight="1" outlineLevel="1" spans="1:13">
      <c r="A116" s="35">
        <v>9</v>
      </c>
      <c r="B116" s="38" t="s">
        <v>153</v>
      </c>
      <c r="C116" s="38" t="s">
        <v>154</v>
      </c>
      <c r="D116" s="39" t="s">
        <v>68</v>
      </c>
      <c r="E116" s="35">
        <v>4</v>
      </c>
      <c r="F116" s="41">
        <v>7.44</v>
      </c>
      <c r="G116" s="41">
        <v>15.3</v>
      </c>
      <c r="H116" s="41">
        <v>3.3</v>
      </c>
      <c r="I116" s="41">
        <v>2.47</v>
      </c>
      <c r="J116" s="41">
        <v>2.57</v>
      </c>
      <c r="K116" s="41">
        <v>31.08</v>
      </c>
      <c r="L116" s="50">
        <f t="shared" si="5"/>
        <v>124.32</v>
      </c>
      <c r="M116" s="49"/>
    </row>
    <row r="117" ht="52" customHeight="1" outlineLevel="1" spans="1:13">
      <c r="A117" s="35">
        <v>10</v>
      </c>
      <c r="B117" s="38" t="s">
        <v>155</v>
      </c>
      <c r="C117" s="38" t="s">
        <v>156</v>
      </c>
      <c r="D117" s="39" t="s">
        <v>34</v>
      </c>
      <c r="E117" s="40">
        <v>2</v>
      </c>
      <c r="F117" s="41">
        <v>607.23</v>
      </c>
      <c r="G117" s="41">
        <v>550</v>
      </c>
      <c r="H117" s="41">
        <v>271.96</v>
      </c>
      <c r="I117" s="41">
        <v>188.4</v>
      </c>
      <c r="J117" s="41">
        <v>145.58</v>
      </c>
      <c r="K117" s="41">
        <v>1763.17</v>
      </c>
      <c r="L117" s="50">
        <f t="shared" si="5"/>
        <v>3526.34</v>
      </c>
      <c r="M117" s="49"/>
    </row>
    <row r="118" ht="26" customHeight="1" outlineLevel="1" spans="1:13">
      <c r="A118" s="35">
        <v>11</v>
      </c>
      <c r="B118" s="38" t="s">
        <v>157</v>
      </c>
      <c r="C118" s="38" t="s">
        <v>158</v>
      </c>
      <c r="D118" s="39" t="s">
        <v>64</v>
      </c>
      <c r="E118" s="35">
        <v>127.17</v>
      </c>
      <c r="F118" s="41">
        <v>11.02</v>
      </c>
      <c r="G118" s="41">
        <v>18.54</v>
      </c>
      <c r="H118" s="41">
        <v>5.59</v>
      </c>
      <c r="I118" s="41">
        <v>3.82</v>
      </c>
      <c r="J118" s="41">
        <v>3.51</v>
      </c>
      <c r="K118" s="41">
        <v>42.48</v>
      </c>
      <c r="L118" s="50">
        <f t="shared" si="5"/>
        <v>5402.1816</v>
      </c>
      <c r="M118" s="49"/>
    </row>
    <row r="119" ht="26" customHeight="1" outlineLevel="1" spans="1:13">
      <c r="A119" s="35">
        <v>12</v>
      </c>
      <c r="B119" s="38" t="s">
        <v>159</v>
      </c>
      <c r="C119" s="38" t="s">
        <v>160</v>
      </c>
      <c r="D119" s="39" t="s">
        <v>64</v>
      </c>
      <c r="E119" s="35">
        <v>300</v>
      </c>
      <c r="F119" s="41">
        <v>0.92</v>
      </c>
      <c r="G119" s="41">
        <v>1.75</v>
      </c>
      <c r="H119" s="41">
        <v>0.31</v>
      </c>
      <c r="I119" s="41">
        <v>0.28</v>
      </c>
      <c r="J119" s="41">
        <v>0.29</v>
      </c>
      <c r="K119" s="41">
        <v>3.55</v>
      </c>
      <c r="L119" s="50">
        <f t="shared" si="5"/>
        <v>1065</v>
      </c>
      <c r="M119" s="49"/>
    </row>
    <row r="120" ht="26" customHeight="1" outlineLevel="1" spans="1:13">
      <c r="A120" s="35">
        <v>13</v>
      </c>
      <c r="B120" s="38" t="s">
        <v>159</v>
      </c>
      <c r="C120" s="38" t="s">
        <v>161</v>
      </c>
      <c r="D120" s="39" t="s">
        <v>64</v>
      </c>
      <c r="E120" s="35">
        <v>250</v>
      </c>
      <c r="F120" s="41">
        <v>1</v>
      </c>
      <c r="G120" s="41">
        <v>2.83</v>
      </c>
      <c r="H120" s="41">
        <v>0.33</v>
      </c>
      <c r="I120" s="41">
        <v>0.33</v>
      </c>
      <c r="J120" s="41">
        <v>0.4</v>
      </c>
      <c r="K120" s="41">
        <v>4.89</v>
      </c>
      <c r="L120" s="50">
        <f t="shared" si="5"/>
        <v>1222.5</v>
      </c>
      <c r="M120" s="49"/>
    </row>
    <row r="121" ht="26" customHeight="1" outlineLevel="1" spans="1:13">
      <c r="A121" s="35">
        <v>14</v>
      </c>
      <c r="B121" s="38" t="s">
        <v>159</v>
      </c>
      <c r="C121" s="38" t="s">
        <v>162</v>
      </c>
      <c r="D121" s="39" t="s">
        <v>64</v>
      </c>
      <c r="E121" s="35">
        <v>200</v>
      </c>
      <c r="F121" s="41">
        <v>1</v>
      </c>
      <c r="G121" s="41">
        <v>4.23</v>
      </c>
      <c r="H121" s="41">
        <v>0.33</v>
      </c>
      <c r="I121" s="41">
        <v>0.33</v>
      </c>
      <c r="J121" s="41">
        <v>0.53</v>
      </c>
      <c r="K121" s="41">
        <v>6.42</v>
      </c>
      <c r="L121" s="50">
        <f t="shared" si="5"/>
        <v>1284</v>
      </c>
      <c r="M121" s="49"/>
    </row>
    <row r="122" ht="49" customHeight="1" outlineLevel="1" spans="1:13">
      <c r="A122" s="35">
        <v>15</v>
      </c>
      <c r="B122" s="42" t="s">
        <v>163</v>
      </c>
      <c r="C122" s="38" t="s">
        <v>164</v>
      </c>
      <c r="D122" s="39" t="s">
        <v>64</v>
      </c>
      <c r="E122" s="35">
        <v>150</v>
      </c>
      <c r="F122" s="41">
        <v>10.4</v>
      </c>
      <c r="G122" s="41">
        <v>15</v>
      </c>
      <c r="H122" s="41">
        <v>16.8</v>
      </c>
      <c r="I122" s="41">
        <v>3.29</v>
      </c>
      <c r="J122" s="41">
        <v>4.09</v>
      </c>
      <c r="K122" s="41">
        <v>49.58</v>
      </c>
      <c r="L122" s="50">
        <f t="shared" si="5"/>
        <v>7437</v>
      </c>
      <c r="M122" s="49"/>
    </row>
    <row r="123" ht="29" customHeight="1" outlineLevel="1" spans="1:13">
      <c r="A123" s="35">
        <v>16</v>
      </c>
      <c r="B123" s="38" t="s">
        <v>165</v>
      </c>
      <c r="C123" s="38" t="s">
        <v>166</v>
      </c>
      <c r="D123" s="39" t="s">
        <v>167</v>
      </c>
      <c r="E123" s="35">
        <v>6</v>
      </c>
      <c r="F123" s="41">
        <v>8.2</v>
      </c>
      <c r="G123" s="41"/>
      <c r="H123" s="41">
        <v>5.56</v>
      </c>
      <c r="I123" s="41">
        <v>2.87</v>
      </c>
      <c r="J123" s="41">
        <v>1.5</v>
      </c>
      <c r="K123" s="41">
        <v>18.13</v>
      </c>
      <c r="L123" s="50">
        <f t="shared" si="5"/>
        <v>108.78</v>
      </c>
      <c r="M123" s="49"/>
    </row>
    <row r="124" ht="29" customHeight="1" outlineLevel="1" spans="1:13">
      <c r="A124" s="35">
        <v>17</v>
      </c>
      <c r="B124" s="38" t="s">
        <v>168</v>
      </c>
      <c r="C124" s="38" t="s">
        <v>169</v>
      </c>
      <c r="D124" s="39" t="s">
        <v>170</v>
      </c>
      <c r="E124" s="35">
        <v>1</v>
      </c>
      <c r="F124" s="41">
        <v>790.82</v>
      </c>
      <c r="G124" s="41"/>
      <c r="H124" s="41">
        <v>417.56</v>
      </c>
      <c r="I124" s="41">
        <v>224.52</v>
      </c>
      <c r="J124" s="41">
        <v>128.96</v>
      </c>
      <c r="K124" s="41">
        <v>1561.86</v>
      </c>
      <c r="L124" s="50">
        <f t="shared" si="5"/>
        <v>1561.86</v>
      </c>
      <c r="M124" s="49"/>
    </row>
    <row r="125" ht="21" customHeight="1" spans="1:13">
      <c r="A125" s="35">
        <v>18</v>
      </c>
      <c r="B125" s="42" t="s">
        <v>87</v>
      </c>
      <c r="C125" s="42"/>
      <c r="D125" s="39"/>
      <c r="E125" s="35"/>
      <c r="F125" s="36"/>
      <c r="G125" s="37"/>
      <c r="H125" s="36"/>
      <c r="I125" s="45"/>
      <c r="J125" s="46"/>
      <c r="K125" s="47"/>
      <c r="L125" s="50">
        <f>SUM(L108:L124)</f>
        <v>32162.8768</v>
      </c>
      <c r="M125" s="49"/>
    </row>
    <row r="126" ht="21" customHeight="1" spans="1:13">
      <c r="A126" s="33">
        <v>1.5</v>
      </c>
      <c r="B126" s="34" t="s">
        <v>171</v>
      </c>
      <c r="C126" s="34"/>
      <c r="D126" s="35"/>
      <c r="E126" s="35"/>
      <c r="F126" s="36"/>
      <c r="G126" s="37"/>
      <c r="H126" s="36"/>
      <c r="I126" s="45"/>
      <c r="J126" s="46"/>
      <c r="K126" s="47"/>
      <c r="L126" s="48"/>
      <c r="M126" s="49"/>
    </row>
    <row r="127" ht="75" customHeight="1" outlineLevel="1" spans="1:13">
      <c r="A127" s="35">
        <v>1</v>
      </c>
      <c r="B127" s="42" t="s">
        <v>137</v>
      </c>
      <c r="C127" s="38" t="s">
        <v>138</v>
      </c>
      <c r="D127" s="39" t="s">
        <v>64</v>
      </c>
      <c r="E127" s="40">
        <v>7</v>
      </c>
      <c r="F127" s="41">
        <v>3.73</v>
      </c>
      <c r="G127" s="41">
        <v>55.55</v>
      </c>
      <c r="H127" s="41">
        <v>3.35</v>
      </c>
      <c r="I127" s="41">
        <v>1.35</v>
      </c>
      <c r="J127" s="41">
        <v>5.76</v>
      </c>
      <c r="K127" s="41">
        <v>69.74</v>
      </c>
      <c r="L127" s="50">
        <f t="shared" ref="L127:L143" si="6">K127*E127</f>
        <v>488.18</v>
      </c>
      <c r="M127" s="52" t="s">
        <v>65</v>
      </c>
    </row>
    <row r="128" ht="75" customHeight="1" outlineLevel="1" spans="1:13">
      <c r="A128" s="35">
        <v>2</v>
      </c>
      <c r="B128" s="38" t="s">
        <v>139</v>
      </c>
      <c r="C128" s="38" t="s">
        <v>140</v>
      </c>
      <c r="D128" s="39" t="s">
        <v>34</v>
      </c>
      <c r="E128" s="40">
        <v>1</v>
      </c>
      <c r="F128" s="41">
        <v>205.04</v>
      </c>
      <c r="G128" s="41">
        <v>1500</v>
      </c>
      <c r="H128" s="41">
        <v>90.48</v>
      </c>
      <c r="I128" s="41">
        <v>65.26</v>
      </c>
      <c r="J128" s="41">
        <v>167.47</v>
      </c>
      <c r="K128" s="41">
        <v>2028.25</v>
      </c>
      <c r="L128" s="50">
        <f t="shared" si="6"/>
        <v>2028.25</v>
      </c>
      <c r="M128" s="49" t="s">
        <v>35</v>
      </c>
    </row>
    <row r="129" ht="50" customHeight="1" outlineLevel="1" spans="1:13">
      <c r="A129" s="35">
        <v>3</v>
      </c>
      <c r="B129" s="38" t="s">
        <v>141</v>
      </c>
      <c r="C129" s="38" t="s">
        <v>142</v>
      </c>
      <c r="D129" s="39" t="s">
        <v>68</v>
      </c>
      <c r="E129" s="35">
        <v>9</v>
      </c>
      <c r="F129" s="41">
        <v>23.79</v>
      </c>
      <c r="G129" s="41">
        <v>95.01</v>
      </c>
      <c r="H129" s="41">
        <v>35.82</v>
      </c>
      <c r="I129" s="41">
        <v>7.8</v>
      </c>
      <c r="J129" s="41">
        <v>14.62</v>
      </c>
      <c r="K129" s="41">
        <v>177.04</v>
      </c>
      <c r="L129" s="50">
        <f t="shared" si="6"/>
        <v>1593.36</v>
      </c>
      <c r="M129" s="49"/>
    </row>
    <row r="130" ht="50" customHeight="1" outlineLevel="1" spans="1:13">
      <c r="A130" s="35">
        <v>4</v>
      </c>
      <c r="B130" s="38" t="s">
        <v>143</v>
      </c>
      <c r="C130" s="38" t="s">
        <v>144</v>
      </c>
      <c r="D130" s="39" t="s">
        <v>68</v>
      </c>
      <c r="E130" s="35">
        <v>7</v>
      </c>
      <c r="F130" s="41">
        <v>15.92</v>
      </c>
      <c r="G130" s="41">
        <v>60.6</v>
      </c>
      <c r="H130" s="41">
        <v>26.32</v>
      </c>
      <c r="I130" s="41">
        <v>5.33</v>
      </c>
      <c r="J130" s="41">
        <v>9.74</v>
      </c>
      <c r="K130" s="41">
        <v>117.91</v>
      </c>
      <c r="L130" s="50">
        <f t="shared" si="6"/>
        <v>825.37</v>
      </c>
      <c r="M130" s="49"/>
    </row>
    <row r="131" ht="50" customHeight="1" outlineLevel="1" spans="1:13">
      <c r="A131" s="35">
        <v>5</v>
      </c>
      <c r="B131" s="38" t="s">
        <v>145</v>
      </c>
      <c r="C131" s="38" t="s">
        <v>146</v>
      </c>
      <c r="D131" s="39" t="s">
        <v>68</v>
      </c>
      <c r="E131" s="35">
        <v>2</v>
      </c>
      <c r="F131" s="41">
        <v>17.02</v>
      </c>
      <c r="G131" s="41">
        <v>65.65</v>
      </c>
      <c r="H131" s="41">
        <v>26.61</v>
      </c>
      <c r="I131" s="41">
        <v>5.75</v>
      </c>
      <c r="J131" s="41">
        <v>10.35</v>
      </c>
      <c r="K131" s="41">
        <v>125.38</v>
      </c>
      <c r="L131" s="50">
        <f t="shared" si="6"/>
        <v>250.76</v>
      </c>
      <c r="M131" s="49"/>
    </row>
    <row r="132" ht="50" customHeight="1" outlineLevel="1" spans="1:13">
      <c r="A132" s="35">
        <v>6</v>
      </c>
      <c r="B132" s="38" t="s">
        <v>147</v>
      </c>
      <c r="C132" s="38" t="s">
        <v>148</v>
      </c>
      <c r="D132" s="39" t="s">
        <v>68</v>
      </c>
      <c r="E132" s="35">
        <v>4</v>
      </c>
      <c r="F132" s="41">
        <v>25.77</v>
      </c>
      <c r="G132" s="41">
        <v>404</v>
      </c>
      <c r="H132" s="41">
        <v>7.41</v>
      </c>
      <c r="I132" s="41">
        <v>8.21</v>
      </c>
      <c r="J132" s="41">
        <v>40.09</v>
      </c>
      <c r="K132" s="41">
        <v>485.48</v>
      </c>
      <c r="L132" s="50">
        <f t="shared" si="6"/>
        <v>1941.92</v>
      </c>
      <c r="M132" s="49"/>
    </row>
    <row r="133" ht="39" customHeight="1" outlineLevel="1" spans="1:13">
      <c r="A133" s="35">
        <v>7</v>
      </c>
      <c r="B133" s="38" t="s">
        <v>149</v>
      </c>
      <c r="C133" s="38" t="s">
        <v>150</v>
      </c>
      <c r="D133" s="39" t="s">
        <v>68</v>
      </c>
      <c r="E133" s="35">
        <v>4</v>
      </c>
      <c r="F133" s="41">
        <v>9.11</v>
      </c>
      <c r="G133" s="41">
        <v>15.3</v>
      </c>
      <c r="H133" s="41">
        <v>3.92</v>
      </c>
      <c r="I133" s="41">
        <v>2.87</v>
      </c>
      <c r="J133" s="41">
        <v>2.81</v>
      </c>
      <c r="K133" s="41">
        <v>34.01</v>
      </c>
      <c r="L133" s="50">
        <f t="shared" si="6"/>
        <v>136.04</v>
      </c>
      <c r="M133" s="49"/>
    </row>
    <row r="134" ht="39" customHeight="1" outlineLevel="1" spans="1:13">
      <c r="A134" s="35">
        <v>8</v>
      </c>
      <c r="B134" s="38" t="s">
        <v>151</v>
      </c>
      <c r="C134" s="38" t="s">
        <v>152</v>
      </c>
      <c r="D134" s="39" t="s">
        <v>68</v>
      </c>
      <c r="E134" s="35">
        <v>7</v>
      </c>
      <c r="F134" s="41">
        <v>9.11</v>
      </c>
      <c r="G134" s="41">
        <v>15.3</v>
      </c>
      <c r="H134" s="41">
        <v>3.66</v>
      </c>
      <c r="I134" s="41">
        <v>2.87</v>
      </c>
      <c r="J134" s="41">
        <v>2.78</v>
      </c>
      <c r="K134" s="41">
        <v>33.72</v>
      </c>
      <c r="L134" s="50">
        <f t="shared" si="6"/>
        <v>236.04</v>
      </c>
      <c r="M134" s="49"/>
    </row>
    <row r="135" ht="22.5" outlineLevel="1" spans="1:13">
      <c r="A135" s="35">
        <v>9</v>
      </c>
      <c r="B135" s="38" t="s">
        <v>153</v>
      </c>
      <c r="C135" s="38" t="s">
        <v>154</v>
      </c>
      <c r="D135" s="39" t="s">
        <v>68</v>
      </c>
      <c r="E135" s="35">
        <v>4</v>
      </c>
      <c r="F135" s="41">
        <v>7.44</v>
      </c>
      <c r="G135" s="41">
        <v>15.3</v>
      </c>
      <c r="H135" s="41">
        <v>3.3</v>
      </c>
      <c r="I135" s="41">
        <v>2.47</v>
      </c>
      <c r="J135" s="41">
        <v>2.57</v>
      </c>
      <c r="K135" s="41">
        <v>31.08</v>
      </c>
      <c r="L135" s="50">
        <f t="shared" si="6"/>
        <v>124.32</v>
      </c>
      <c r="M135" s="49"/>
    </row>
    <row r="136" ht="54" customHeight="1" outlineLevel="1" spans="1:13">
      <c r="A136" s="35">
        <v>10</v>
      </c>
      <c r="B136" s="38" t="s">
        <v>155</v>
      </c>
      <c r="C136" s="38" t="s">
        <v>156</v>
      </c>
      <c r="D136" s="39" t="s">
        <v>34</v>
      </c>
      <c r="E136" s="40">
        <v>2</v>
      </c>
      <c r="F136" s="41">
        <v>607.23</v>
      </c>
      <c r="G136" s="41">
        <v>550</v>
      </c>
      <c r="H136" s="41">
        <v>271.96</v>
      </c>
      <c r="I136" s="41">
        <v>188.4</v>
      </c>
      <c r="J136" s="41">
        <v>145.58</v>
      </c>
      <c r="K136" s="41">
        <v>1763.17</v>
      </c>
      <c r="L136" s="50">
        <f t="shared" si="6"/>
        <v>3526.34</v>
      </c>
      <c r="M136" s="49"/>
    </row>
    <row r="137" ht="28" customHeight="1" outlineLevel="1" spans="1:13">
      <c r="A137" s="35">
        <v>11</v>
      </c>
      <c r="B137" s="38" t="s">
        <v>157</v>
      </c>
      <c r="C137" s="38" t="s">
        <v>158</v>
      </c>
      <c r="D137" s="39" t="s">
        <v>64</v>
      </c>
      <c r="E137" s="35">
        <v>127.17</v>
      </c>
      <c r="F137" s="41">
        <v>11.02</v>
      </c>
      <c r="G137" s="41">
        <v>18.54</v>
      </c>
      <c r="H137" s="41">
        <v>5.59</v>
      </c>
      <c r="I137" s="41">
        <v>3.82</v>
      </c>
      <c r="J137" s="41">
        <v>3.51</v>
      </c>
      <c r="K137" s="41">
        <v>42.48</v>
      </c>
      <c r="L137" s="50">
        <f t="shared" si="6"/>
        <v>5402.1816</v>
      </c>
      <c r="M137" s="49"/>
    </row>
    <row r="138" ht="31" customHeight="1" outlineLevel="1" spans="1:13">
      <c r="A138" s="35">
        <v>12</v>
      </c>
      <c r="B138" s="38" t="s">
        <v>159</v>
      </c>
      <c r="C138" s="38" t="s">
        <v>160</v>
      </c>
      <c r="D138" s="39" t="s">
        <v>64</v>
      </c>
      <c r="E138" s="35">
        <v>300</v>
      </c>
      <c r="F138" s="41">
        <v>0.92</v>
      </c>
      <c r="G138" s="41">
        <v>1.75</v>
      </c>
      <c r="H138" s="41">
        <v>0.31</v>
      </c>
      <c r="I138" s="41">
        <v>0.28</v>
      </c>
      <c r="J138" s="41">
        <v>0.29</v>
      </c>
      <c r="K138" s="41">
        <v>3.55</v>
      </c>
      <c r="L138" s="50">
        <f t="shared" si="6"/>
        <v>1065</v>
      </c>
      <c r="M138" s="49"/>
    </row>
    <row r="139" ht="32" customHeight="1" outlineLevel="1" spans="1:13">
      <c r="A139" s="35">
        <v>13</v>
      </c>
      <c r="B139" s="38" t="s">
        <v>159</v>
      </c>
      <c r="C139" s="38" t="s">
        <v>161</v>
      </c>
      <c r="D139" s="39" t="s">
        <v>64</v>
      </c>
      <c r="E139" s="35">
        <v>250</v>
      </c>
      <c r="F139" s="41">
        <v>1</v>
      </c>
      <c r="G139" s="41">
        <v>2.83</v>
      </c>
      <c r="H139" s="41">
        <v>0.33</v>
      </c>
      <c r="I139" s="41">
        <v>0.33</v>
      </c>
      <c r="J139" s="41">
        <v>0.4</v>
      </c>
      <c r="K139" s="41">
        <v>4.89</v>
      </c>
      <c r="L139" s="50">
        <f t="shared" si="6"/>
        <v>1222.5</v>
      </c>
      <c r="M139" s="49"/>
    </row>
    <row r="140" ht="30" customHeight="1" outlineLevel="1" spans="1:13">
      <c r="A140" s="35">
        <v>14</v>
      </c>
      <c r="B140" s="38" t="s">
        <v>159</v>
      </c>
      <c r="C140" s="38" t="s">
        <v>162</v>
      </c>
      <c r="D140" s="39" t="s">
        <v>64</v>
      </c>
      <c r="E140" s="35">
        <v>200</v>
      </c>
      <c r="F140" s="41">
        <v>1</v>
      </c>
      <c r="G140" s="41">
        <v>4.23</v>
      </c>
      <c r="H140" s="41">
        <v>0.33</v>
      </c>
      <c r="I140" s="41">
        <v>0.33</v>
      </c>
      <c r="J140" s="41">
        <v>0.53</v>
      </c>
      <c r="K140" s="41">
        <v>6.42</v>
      </c>
      <c r="L140" s="50">
        <f t="shared" si="6"/>
        <v>1284</v>
      </c>
      <c r="M140" s="49"/>
    </row>
    <row r="141" ht="50" customHeight="1" outlineLevel="1" spans="1:13">
      <c r="A141" s="35">
        <v>15</v>
      </c>
      <c r="B141" s="42" t="s">
        <v>163</v>
      </c>
      <c r="C141" s="38" t="s">
        <v>164</v>
      </c>
      <c r="D141" s="39" t="s">
        <v>64</v>
      </c>
      <c r="E141" s="35">
        <v>150</v>
      </c>
      <c r="F141" s="41">
        <v>10.4</v>
      </c>
      <c r="G141" s="41">
        <v>15</v>
      </c>
      <c r="H141" s="41">
        <v>16.8</v>
      </c>
      <c r="I141" s="41">
        <v>3.29</v>
      </c>
      <c r="J141" s="41">
        <v>4.09</v>
      </c>
      <c r="K141" s="41">
        <v>49.58</v>
      </c>
      <c r="L141" s="50">
        <f t="shared" si="6"/>
        <v>7437</v>
      </c>
      <c r="M141" s="49"/>
    </row>
    <row r="142" ht="31" customHeight="1" outlineLevel="1" spans="1:13">
      <c r="A142" s="35">
        <v>16</v>
      </c>
      <c r="B142" s="38" t="s">
        <v>165</v>
      </c>
      <c r="C142" s="38" t="s">
        <v>166</v>
      </c>
      <c r="D142" s="39" t="s">
        <v>167</v>
      </c>
      <c r="E142" s="35">
        <v>7</v>
      </c>
      <c r="F142" s="41">
        <v>8.2</v>
      </c>
      <c r="G142" s="41"/>
      <c r="H142" s="41">
        <v>5.56</v>
      </c>
      <c r="I142" s="41">
        <v>2.87</v>
      </c>
      <c r="J142" s="41">
        <v>1.5</v>
      </c>
      <c r="K142" s="41">
        <v>18.13</v>
      </c>
      <c r="L142" s="50">
        <f t="shared" si="6"/>
        <v>126.91</v>
      </c>
      <c r="M142" s="49"/>
    </row>
    <row r="143" ht="26" customHeight="1" outlineLevel="1" spans="1:13">
      <c r="A143" s="35">
        <v>17</v>
      </c>
      <c r="B143" s="38" t="s">
        <v>168</v>
      </c>
      <c r="C143" s="38" t="s">
        <v>169</v>
      </c>
      <c r="D143" s="39" t="s">
        <v>170</v>
      </c>
      <c r="E143" s="35">
        <v>1</v>
      </c>
      <c r="F143" s="41">
        <v>790.82</v>
      </c>
      <c r="G143" s="41"/>
      <c r="H143" s="41">
        <v>417.56</v>
      </c>
      <c r="I143" s="41">
        <v>224.52</v>
      </c>
      <c r="J143" s="41">
        <v>128.96</v>
      </c>
      <c r="K143" s="41">
        <v>1561.86</v>
      </c>
      <c r="L143" s="50">
        <f t="shared" si="6"/>
        <v>1561.86</v>
      </c>
      <c r="M143" s="49"/>
    </row>
    <row r="144" ht="23" customHeight="1" spans="1:13">
      <c r="A144" s="35">
        <v>18</v>
      </c>
      <c r="B144" s="42" t="s">
        <v>87</v>
      </c>
      <c r="C144" s="42"/>
      <c r="D144" s="39"/>
      <c r="E144" s="35"/>
      <c r="F144" s="53"/>
      <c r="G144" s="53"/>
      <c r="H144" s="53"/>
      <c r="I144" s="53"/>
      <c r="J144" s="53"/>
      <c r="K144" s="47"/>
      <c r="L144" s="50">
        <f>SUM(L127:L143)</f>
        <v>29250.0316</v>
      </c>
      <c r="M144" s="49"/>
    </row>
    <row r="145" ht="23" customHeight="1" spans="1:13">
      <c r="A145" s="33">
        <v>1.6</v>
      </c>
      <c r="B145" s="34" t="s">
        <v>172</v>
      </c>
      <c r="C145" s="34"/>
      <c r="D145" s="35"/>
      <c r="E145" s="35"/>
      <c r="F145" s="53"/>
      <c r="G145" s="53"/>
      <c r="H145" s="53"/>
      <c r="I145" s="53"/>
      <c r="J145" s="53"/>
      <c r="K145" s="47"/>
      <c r="L145" s="48"/>
      <c r="M145" s="49"/>
    </row>
    <row r="146" ht="74" customHeight="1" outlineLevel="1" spans="1:13">
      <c r="A146" s="35">
        <v>1</v>
      </c>
      <c r="B146" s="42" t="s">
        <v>137</v>
      </c>
      <c r="C146" s="38" t="s">
        <v>173</v>
      </c>
      <c r="D146" s="39" t="s">
        <v>64</v>
      </c>
      <c r="E146" s="40">
        <v>39.22</v>
      </c>
      <c r="F146" s="41">
        <v>3.73</v>
      </c>
      <c r="G146" s="41">
        <v>55.55</v>
      </c>
      <c r="H146" s="41">
        <v>3.35</v>
      </c>
      <c r="I146" s="41">
        <v>1.35</v>
      </c>
      <c r="J146" s="41">
        <v>5.76</v>
      </c>
      <c r="K146" s="41">
        <v>69.74</v>
      </c>
      <c r="L146" s="50">
        <f t="shared" ref="L146:L162" si="7">K146*E146</f>
        <v>2735.2028</v>
      </c>
      <c r="M146" s="51" t="s">
        <v>65</v>
      </c>
    </row>
    <row r="147" ht="74" customHeight="1" outlineLevel="1" spans="1:13">
      <c r="A147" s="35">
        <v>2</v>
      </c>
      <c r="B147" s="38" t="s">
        <v>139</v>
      </c>
      <c r="C147" s="38" t="s">
        <v>140</v>
      </c>
      <c r="D147" s="39" t="s">
        <v>34</v>
      </c>
      <c r="E147" s="40">
        <v>1</v>
      </c>
      <c r="F147" s="41">
        <v>205.04</v>
      </c>
      <c r="G147" s="41">
        <v>1500</v>
      </c>
      <c r="H147" s="41">
        <v>90.48</v>
      </c>
      <c r="I147" s="41">
        <v>65.26</v>
      </c>
      <c r="J147" s="41">
        <v>167.47</v>
      </c>
      <c r="K147" s="41">
        <v>2028.25</v>
      </c>
      <c r="L147" s="50">
        <f t="shared" si="7"/>
        <v>2028.25</v>
      </c>
      <c r="M147" s="49" t="s">
        <v>35</v>
      </c>
    </row>
    <row r="148" ht="41" customHeight="1" outlineLevel="1" spans="1:13">
      <c r="A148" s="35">
        <v>3</v>
      </c>
      <c r="B148" s="38" t="s">
        <v>141</v>
      </c>
      <c r="C148" s="38" t="s">
        <v>142</v>
      </c>
      <c r="D148" s="39" t="s">
        <v>68</v>
      </c>
      <c r="E148" s="35">
        <v>12</v>
      </c>
      <c r="F148" s="41">
        <v>23.79</v>
      </c>
      <c r="G148" s="41">
        <v>95.01</v>
      </c>
      <c r="H148" s="41">
        <v>35.82</v>
      </c>
      <c r="I148" s="41">
        <v>7.8</v>
      </c>
      <c r="J148" s="41">
        <v>14.62</v>
      </c>
      <c r="K148" s="41">
        <v>177.04</v>
      </c>
      <c r="L148" s="50">
        <f t="shared" si="7"/>
        <v>2124.48</v>
      </c>
      <c r="M148" s="49"/>
    </row>
    <row r="149" ht="41" customHeight="1" outlineLevel="1" spans="1:13">
      <c r="A149" s="35">
        <v>4</v>
      </c>
      <c r="B149" s="38" t="s">
        <v>143</v>
      </c>
      <c r="C149" s="38" t="s">
        <v>144</v>
      </c>
      <c r="D149" s="39" t="s">
        <v>68</v>
      </c>
      <c r="E149" s="35">
        <v>10</v>
      </c>
      <c r="F149" s="41">
        <v>15.92</v>
      </c>
      <c r="G149" s="41">
        <v>60.6</v>
      </c>
      <c r="H149" s="41">
        <v>26.32</v>
      </c>
      <c r="I149" s="41">
        <v>5.33</v>
      </c>
      <c r="J149" s="41">
        <v>9.74</v>
      </c>
      <c r="K149" s="41">
        <v>117.91</v>
      </c>
      <c r="L149" s="50">
        <f t="shared" si="7"/>
        <v>1179.1</v>
      </c>
      <c r="M149" s="49"/>
    </row>
    <row r="150" ht="51" customHeight="1" outlineLevel="1" spans="1:13">
      <c r="A150" s="35">
        <v>5</v>
      </c>
      <c r="B150" s="38" t="s">
        <v>145</v>
      </c>
      <c r="C150" s="38" t="s">
        <v>146</v>
      </c>
      <c r="D150" s="39" t="s">
        <v>68</v>
      </c>
      <c r="E150" s="35">
        <v>2</v>
      </c>
      <c r="F150" s="41">
        <v>17.02</v>
      </c>
      <c r="G150" s="41">
        <v>65.65</v>
      </c>
      <c r="H150" s="41">
        <v>26.61</v>
      </c>
      <c r="I150" s="41">
        <v>5.75</v>
      </c>
      <c r="J150" s="41">
        <v>10.35</v>
      </c>
      <c r="K150" s="41">
        <v>125.38</v>
      </c>
      <c r="L150" s="50">
        <f t="shared" si="7"/>
        <v>250.76</v>
      </c>
      <c r="M150" s="49"/>
    </row>
    <row r="151" ht="51" customHeight="1" outlineLevel="1" spans="1:13">
      <c r="A151" s="35">
        <v>6</v>
      </c>
      <c r="B151" s="38" t="s">
        <v>147</v>
      </c>
      <c r="C151" s="38" t="s">
        <v>148</v>
      </c>
      <c r="D151" s="39" t="s">
        <v>68</v>
      </c>
      <c r="E151" s="35">
        <v>10</v>
      </c>
      <c r="F151" s="41">
        <v>25.77</v>
      </c>
      <c r="G151" s="41">
        <v>404</v>
      </c>
      <c r="H151" s="41">
        <v>7.41</v>
      </c>
      <c r="I151" s="41">
        <v>8.21</v>
      </c>
      <c r="J151" s="41">
        <v>40.09</v>
      </c>
      <c r="K151" s="41">
        <v>485.48</v>
      </c>
      <c r="L151" s="50">
        <f t="shared" si="7"/>
        <v>4854.8</v>
      </c>
      <c r="M151" s="49"/>
    </row>
    <row r="152" ht="39" customHeight="1" outlineLevel="1" spans="1:13">
      <c r="A152" s="35">
        <v>7</v>
      </c>
      <c r="B152" s="38" t="s">
        <v>149</v>
      </c>
      <c r="C152" s="38" t="s">
        <v>150</v>
      </c>
      <c r="D152" s="39" t="s">
        <v>68</v>
      </c>
      <c r="E152" s="35">
        <v>10</v>
      </c>
      <c r="F152" s="41">
        <v>9.11</v>
      </c>
      <c r="G152" s="41">
        <v>15.3</v>
      </c>
      <c r="H152" s="41">
        <v>3.92</v>
      </c>
      <c r="I152" s="41">
        <v>2.87</v>
      </c>
      <c r="J152" s="41">
        <v>2.81</v>
      </c>
      <c r="K152" s="41">
        <v>34.01</v>
      </c>
      <c r="L152" s="50">
        <f t="shared" si="7"/>
        <v>340.1</v>
      </c>
      <c r="M152" s="49"/>
    </row>
    <row r="153" ht="39" customHeight="1" outlineLevel="1" spans="1:13">
      <c r="A153" s="35">
        <v>8</v>
      </c>
      <c r="B153" s="38" t="s">
        <v>151</v>
      </c>
      <c r="C153" s="38" t="s">
        <v>152</v>
      </c>
      <c r="D153" s="39" t="s">
        <v>68</v>
      </c>
      <c r="E153" s="35">
        <v>10</v>
      </c>
      <c r="F153" s="41">
        <v>9.11</v>
      </c>
      <c r="G153" s="41">
        <v>15.3</v>
      </c>
      <c r="H153" s="41">
        <v>3.66</v>
      </c>
      <c r="I153" s="41">
        <v>2.87</v>
      </c>
      <c r="J153" s="41">
        <v>2.78</v>
      </c>
      <c r="K153" s="41">
        <v>33.72</v>
      </c>
      <c r="L153" s="50">
        <f t="shared" si="7"/>
        <v>337.2</v>
      </c>
      <c r="M153" s="49"/>
    </row>
    <row r="154" ht="26" customHeight="1" outlineLevel="1" spans="1:13">
      <c r="A154" s="35">
        <v>9</v>
      </c>
      <c r="B154" s="38" t="s">
        <v>153</v>
      </c>
      <c r="C154" s="38" t="s">
        <v>154</v>
      </c>
      <c r="D154" s="39" t="s">
        <v>68</v>
      </c>
      <c r="E154" s="35">
        <v>4</v>
      </c>
      <c r="F154" s="41">
        <v>7.44</v>
      </c>
      <c r="G154" s="41">
        <v>15.3</v>
      </c>
      <c r="H154" s="41">
        <v>3.3</v>
      </c>
      <c r="I154" s="41">
        <v>2.47</v>
      </c>
      <c r="J154" s="41">
        <v>2.57</v>
      </c>
      <c r="K154" s="41">
        <v>31.08</v>
      </c>
      <c r="L154" s="50">
        <f t="shared" si="7"/>
        <v>124.32</v>
      </c>
      <c r="M154" s="49"/>
    </row>
    <row r="155" ht="53" customHeight="1" outlineLevel="1" spans="1:13">
      <c r="A155" s="35">
        <v>10</v>
      </c>
      <c r="B155" s="38" t="s">
        <v>155</v>
      </c>
      <c r="C155" s="38" t="s">
        <v>156</v>
      </c>
      <c r="D155" s="39" t="s">
        <v>34</v>
      </c>
      <c r="E155" s="40">
        <v>2</v>
      </c>
      <c r="F155" s="41">
        <v>607.23</v>
      </c>
      <c r="G155" s="41">
        <v>550</v>
      </c>
      <c r="H155" s="41">
        <v>271.96</v>
      </c>
      <c r="I155" s="41">
        <v>188.4</v>
      </c>
      <c r="J155" s="41">
        <v>145.58</v>
      </c>
      <c r="K155" s="41">
        <v>1763.17</v>
      </c>
      <c r="L155" s="50">
        <f t="shared" si="7"/>
        <v>3526.34</v>
      </c>
      <c r="M155" s="49"/>
    </row>
    <row r="156" ht="26" customHeight="1" outlineLevel="1" spans="1:13">
      <c r="A156" s="35">
        <v>11</v>
      </c>
      <c r="B156" s="38" t="s">
        <v>157</v>
      </c>
      <c r="C156" s="38" t="s">
        <v>158</v>
      </c>
      <c r="D156" s="39" t="s">
        <v>64</v>
      </c>
      <c r="E156" s="35">
        <v>127.17</v>
      </c>
      <c r="F156" s="41">
        <v>11.02</v>
      </c>
      <c r="G156" s="41">
        <v>18.54</v>
      </c>
      <c r="H156" s="41">
        <v>5.59</v>
      </c>
      <c r="I156" s="41">
        <v>3.82</v>
      </c>
      <c r="J156" s="41">
        <v>3.51</v>
      </c>
      <c r="K156" s="41">
        <v>42.48</v>
      </c>
      <c r="L156" s="50">
        <f t="shared" si="7"/>
        <v>5402.1816</v>
      </c>
      <c r="M156" s="49"/>
    </row>
    <row r="157" ht="26" customHeight="1" outlineLevel="1" spans="1:13">
      <c r="A157" s="35">
        <v>12</v>
      </c>
      <c r="B157" s="38" t="s">
        <v>159</v>
      </c>
      <c r="C157" s="38" t="s">
        <v>160</v>
      </c>
      <c r="D157" s="39" t="s">
        <v>64</v>
      </c>
      <c r="E157" s="35">
        <v>300</v>
      </c>
      <c r="F157" s="41">
        <v>0.92</v>
      </c>
      <c r="G157" s="41">
        <v>1.75</v>
      </c>
      <c r="H157" s="41">
        <v>0.31</v>
      </c>
      <c r="I157" s="41">
        <v>0.28</v>
      </c>
      <c r="J157" s="41">
        <v>0.29</v>
      </c>
      <c r="K157" s="41">
        <v>3.55</v>
      </c>
      <c r="L157" s="50">
        <f t="shared" si="7"/>
        <v>1065</v>
      </c>
      <c r="M157" s="49"/>
    </row>
    <row r="158" ht="26" customHeight="1" outlineLevel="1" spans="1:13">
      <c r="A158" s="35">
        <v>13</v>
      </c>
      <c r="B158" s="38" t="s">
        <v>159</v>
      </c>
      <c r="C158" s="38" t="s">
        <v>161</v>
      </c>
      <c r="D158" s="39" t="s">
        <v>64</v>
      </c>
      <c r="E158" s="35">
        <v>250</v>
      </c>
      <c r="F158" s="41">
        <v>1</v>
      </c>
      <c r="G158" s="41">
        <v>2.83</v>
      </c>
      <c r="H158" s="41">
        <v>0.33</v>
      </c>
      <c r="I158" s="41">
        <v>0.33</v>
      </c>
      <c r="J158" s="41">
        <v>0.4</v>
      </c>
      <c r="K158" s="41">
        <v>4.89</v>
      </c>
      <c r="L158" s="50">
        <f t="shared" si="7"/>
        <v>1222.5</v>
      </c>
      <c r="M158" s="49"/>
    </row>
    <row r="159" ht="26" customHeight="1" outlineLevel="1" spans="1:13">
      <c r="A159" s="35">
        <v>14</v>
      </c>
      <c r="B159" s="38" t="s">
        <v>159</v>
      </c>
      <c r="C159" s="38" t="s">
        <v>162</v>
      </c>
      <c r="D159" s="39" t="s">
        <v>64</v>
      </c>
      <c r="E159" s="35">
        <v>200</v>
      </c>
      <c r="F159" s="41">
        <v>1</v>
      </c>
      <c r="G159" s="41">
        <v>4.23</v>
      </c>
      <c r="H159" s="41">
        <v>0.33</v>
      </c>
      <c r="I159" s="41">
        <v>0.33</v>
      </c>
      <c r="J159" s="41">
        <v>0.53</v>
      </c>
      <c r="K159" s="41">
        <v>6.42</v>
      </c>
      <c r="L159" s="50">
        <f t="shared" si="7"/>
        <v>1284</v>
      </c>
      <c r="M159" s="49"/>
    </row>
    <row r="160" ht="49" customHeight="1" outlineLevel="1" spans="1:13">
      <c r="A160" s="35">
        <v>15</v>
      </c>
      <c r="B160" s="42" t="s">
        <v>163</v>
      </c>
      <c r="C160" s="38" t="s">
        <v>164</v>
      </c>
      <c r="D160" s="39" t="s">
        <v>64</v>
      </c>
      <c r="E160" s="35">
        <v>150</v>
      </c>
      <c r="F160" s="41">
        <v>10.4</v>
      </c>
      <c r="G160" s="41">
        <v>15</v>
      </c>
      <c r="H160" s="41">
        <v>16.8</v>
      </c>
      <c r="I160" s="41">
        <v>3.29</v>
      </c>
      <c r="J160" s="41">
        <v>4.09</v>
      </c>
      <c r="K160" s="41">
        <v>49.58</v>
      </c>
      <c r="L160" s="50">
        <f t="shared" si="7"/>
        <v>7437</v>
      </c>
      <c r="M160" s="49"/>
    </row>
    <row r="161" ht="27" customHeight="1" outlineLevel="1" spans="1:13">
      <c r="A161" s="35">
        <v>16</v>
      </c>
      <c r="B161" s="38" t="s">
        <v>165</v>
      </c>
      <c r="C161" s="38" t="s">
        <v>166</v>
      </c>
      <c r="D161" s="39" t="s">
        <v>167</v>
      </c>
      <c r="E161" s="35">
        <v>9</v>
      </c>
      <c r="F161" s="41">
        <v>8.2</v>
      </c>
      <c r="G161" s="41"/>
      <c r="H161" s="41">
        <v>5.56</v>
      </c>
      <c r="I161" s="41">
        <v>2.87</v>
      </c>
      <c r="J161" s="41">
        <v>1.5</v>
      </c>
      <c r="K161" s="41">
        <v>18.13</v>
      </c>
      <c r="L161" s="50">
        <f t="shared" si="7"/>
        <v>163.17</v>
      </c>
      <c r="M161" s="49"/>
    </row>
    <row r="162" ht="27" customHeight="1" outlineLevel="1" spans="1:13">
      <c r="A162" s="35">
        <v>17</v>
      </c>
      <c r="B162" s="38" t="s">
        <v>168</v>
      </c>
      <c r="C162" s="38" t="s">
        <v>169</v>
      </c>
      <c r="D162" s="39" t="s">
        <v>170</v>
      </c>
      <c r="E162" s="35">
        <v>1</v>
      </c>
      <c r="F162" s="41">
        <v>790.82</v>
      </c>
      <c r="G162" s="41"/>
      <c r="H162" s="41">
        <v>417.56</v>
      </c>
      <c r="I162" s="41">
        <v>224.52</v>
      </c>
      <c r="J162" s="41">
        <v>128.96</v>
      </c>
      <c r="K162" s="41">
        <v>1561.86</v>
      </c>
      <c r="L162" s="50">
        <f t="shared" si="7"/>
        <v>1561.86</v>
      </c>
      <c r="M162" s="49"/>
    </row>
    <row r="163" ht="22" customHeight="1" spans="1:13">
      <c r="A163" s="35">
        <v>18</v>
      </c>
      <c r="B163" s="42" t="s">
        <v>87</v>
      </c>
      <c r="C163" s="42"/>
      <c r="D163" s="39"/>
      <c r="E163" s="35"/>
      <c r="F163" s="36"/>
      <c r="G163" s="37"/>
      <c r="H163" s="36"/>
      <c r="I163" s="45"/>
      <c r="J163" s="46"/>
      <c r="K163" s="47"/>
      <c r="L163" s="50">
        <f>SUM(L146:L162)</f>
        <v>35636.2644</v>
      </c>
      <c r="M163" s="49"/>
    </row>
    <row r="164" ht="22" customHeight="1" spans="1:13">
      <c r="A164" s="33">
        <v>1.7</v>
      </c>
      <c r="B164" s="34" t="s">
        <v>174</v>
      </c>
      <c r="C164" s="34"/>
      <c r="D164" s="35"/>
      <c r="E164" s="35"/>
      <c r="F164" s="36"/>
      <c r="G164" s="37"/>
      <c r="H164" s="36"/>
      <c r="I164" s="45"/>
      <c r="J164" s="46"/>
      <c r="K164" s="47"/>
      <c r="L164" s="48"/>
      <c r="M164" s="49"/>
    </row>
    <row r="165" ht="72" customHeight="1" outlineLevel="1" spans="1:13">
      <c r="A165" s="35">
        <v>1</v>
      </c>
      <c r="B165" s="42" t="s">
        <v>175</v>
      </c>
      <c r="C165" s="38" t="s">
        <v>176</v>
      </c>
      <c r="D165" s="39" t="s">
        <v>64</v>
      </c>
      <c r="E165" s="40">
        <v>37.81</v>
      </c>
      <c r="F165" s="41">
        <v>5.16</v>
      </c>
      <c r="G165" s="41">
        <v>50.97</v>
      </c>
      <c r="H165" s="41">
        <v>4.01</v>
      </c>
      <c r="I165" s="41">
        <v>1.81</v>
      </c>
      <c r="J165" s="41">
        <v>9.81</v>
      </c>
      <c r="K165" s="41">
        <v>71.76</v>
      </c>
      <c r="L165" s="50">
        <f t="shared" ref="L165:L181" si="8">K165*E165</f>
        <v>2713.2456</v>
      </c>
      <c r="M165" s="52" t="s">
        <v>65</v>
      </c>
    </row>
    <row r="166" ht="72" customHeight="1" outlineLevel="1" spans="1:13">
      <c r="A166" s="35">
        <v>2</v>
      </c>
      <c r="B166" s="38" t="s">
        <v>177</v>
      </c>
      <c r="C166" s="38" t="s">
        <v>178</v>
      </c>
      <c r="D166" s="39" t="s">
        <v>34</v>
      </c>
      <c r="E166" s="40">
        <v>1</v>
      </c>
      <c r="F166" s="41">
        <v>265.62</v>
      </c>
      <c r="G166" s="41">
        <v>3000</v>
      </c>
      <c r="H166" s="41">
        <v>173.29</v>
      </c>
      <c r="I166" s="41">
        <v>93.57</v>
      </c>
      <c r="J166" s="41">
        <v>497.92</v>
      </c>
      <c r="K166" s="41">
        <v>4030.4</v>
      </c>
      <c r="L166" s="50">
        <f t="shared" si="8"/>
        <v>4030.4</v>
      </c>
      <c r="M166" s="49" t="s">
        <v>35</v>
      </c>
    </row>
    <row r="167" ht="63" customHeight="1" outlineLevel="1" spans="1:13">
      <c r="A167" s="35">
        <v>3</v>
      </c>
      <c r="B167" s="42" t="s">
        <v>179</v>
      </c>
      <c r="C167" s="38" t="s">
        <v>180</v>
      </c>
      <c r="D167" s="39" t="s">
        <v>64</v>
      </c>
      <c r="E167" s="35">
        <v>29.7</v>
      </c>
      <c r="F167" s="41">
        <v>2.86</v>
      </c>
      <c r="G167" s="41">
        <v>13.64</v>
      </c>
      <c r="H167" s="41">
        <v>3.04</v>
      </c>
      <c r="I167" s="41">
        <v>1.07</v>
      </c>
      <c r="J167" s="41">
        <v>1.85</v>
      </c>
      <c r="K167" s="41">
        <v>22.46</v>
      </c>
      <c r="L167" s="50">
        <f t="shared" si="8"/>
        <v>667.062</v>
      </c>
      <c r="M167" s="52" t="s">
        <v>65</v>
      </c>
    </row>
    <row r="168" ht="41" customHeight="1" outlineLevel="1" spans="1:13">
      <c r="A168" s="35">
        <v>4</v>
      </c>
      <c r="B168" s="38" t="s">
        <v>181</v>
      </c>
      <c r="C168" s="38" t="s">
        <v>182</v>
      </c>
      <c r="D168" s="39" t="s">
        <v>84</v>
      </c>
      <c r="E168" s="35">
        <v>4</v>
      </c>
      <c r="F168" s="41">
        <v>43.18</v>
      </c>
      <c r="G168" s="41">
        <v>56.25</v>
      </c>
      <c r="H168" s="41">
        <v>10.35</v>
      </c>
      <c r="I168" s="41">
        <v>14.04</v>
      </c>
      <c r="J168" s="41">
        <v>17.44</v>
      </c>
      <c r="K168" s="41">
        <v>141.26</v>
      </c>
      <c r="L168" s="50">
        <f t="shared" si="8"/>
        <v>565.04</v>
      </c>
      <c r="M168" s="49" t="s">
        <v>35</v>
      </c>
    </row>
    <row r="169" ht="53" customHeight="1" outlineLevel="1" spans="1:13">
      <c r="A169" s="35">
        <v>5</v>
      </c>
      <c r="B169" s="38" t="s">
        <v>183</v>
      </c>
      <c r="C169" s="38" t="s">
        <v>184</v>
      </c>
      <c r="D169" s="39" t="s">
        <v>68</v>
      </c>
      <c r="E169" s="35">
        <v>4</v>
      </c>
      <c r="F169" s="41">
        <v>98.39</v>
      </c>
      <c r="G169" s="41">
        <v>155</v>
      </c>
      <c r="H169" s="41">
        <v>49.97</v>
      </c>
      <c r="I169" s="41">
        <v>30.78</v>
      </c>
      <c r="J169" s="41">
        <v>46.27</v>
      </c>
      <c r="K169" s="41">
        <v>380.41</v>
      </c>
      <c r="L169" s="50">
        <f t="shared" si="8"/>
        <v>1521.64</v>
      </c>
      <c r="M169" s="49" t="s">
        <v>35</v>
      </c>
    </row>
    <row r="170" ht="52" customHeight="1" outlineLevel="1" spans="1:13">
      <c r="A170" s="35">
        <v>6</v>
      </c>
      <c r="B170" s="38" t="s">
        <v>185</v>
      </c>
      <c r="C170" s="38" t="s">
        <v>186</v>
      </c>
      <c r="D170" s="39" t="s">
        <v>68</v>
      </c>
      <c r="E170" s="35">
        <v>3</v>
      </c>
      <c r="F170" s="41">
        <v>104.95</v>
      </c>
      <c r="G170" s="41">
        <v>880</v>
      </c>
      <c r="H170" s="41">
        <v>51.43</v>
      </c>
      <c r="I170" s="41">
        <v>32.84</v>
      </c>
      <c r="J170" s="41">
        <v>161.03</v>
      </c>
      <c r="K170" s="41">
        <v>1230.25</v>
      </c>
      <c r="L170" s="50">
        <f t="shared" si="8"/>
        <v>3690.75</v>
      </c>
      <c r="M170" s="49" t="s">
        <v>35</v>
      </c>
    </row>
    <row r="171" ht="40" customHeight="1" outlineLevel="1" spans="1:13">
      <c r="A171" s="35">
        <v>7</v>
      </c>
      <c r="B171" s="38" t="s">
        <v>187</v>
      </c>
      <c r="C171" s="38" t="s">
        <v>188</v>
      </c>
      <c r="D171" s="39" t="s">
        <v>68</v>
      </c>
      <c r="E171" s="35">
        <v>3</v>
      </c>
      <c r="F171" s="41">
        <v>36.03</v>
      </c>
      <c r="G171" s="41">
        <v>120</v>
      </c>
      <c r="H171" s="41">
        <v>111.59</v>
      </c>
      <c r="I171" s="41">
        <v>11.9</v>
      </c>
      <c r="J171" s="41">
        <v>38.66</v>
      </c>
      <c r="K171" s="41">
        <v>318.18</v>
      </c>
      <c r="L171" s="50">
        <f t="shared" si="8"/>
        <v>954.54</v>
      </c>
      <c r="M171" s="49" t="s">
        <v>35</v>
      </c>
    </row>
    <row r="172" ht="53" customHeight="1" outlineLevel="1" spans="1:13">
      <c r="A172" s="35">
        <v>8</v>
      </c>
      <c r="B172" s="38" t="s">
        <v>189</v>
      </c>
      <c r="C172" s="38" t="s">
        <v>190</v>
      </c>
      <c r="D172" s="39" t="s">
        <v>34</v>
      </c>
      <c r="E172" s="35">
        <v>1</v>
      </c>
      <c r="F172" s="41">
        <v>65.59</v>
      </c>
      <c r="G172" s="41">
        <v>860</v>
      </c>
      <c r="H172" s="41">
        <v>26.78</v>
      </c>
      <c r="I172" s="41">
        <v>20.52</v>
      </c>
      <c r="J172" s="41">
        <v>91.16</v>
      </c>
      <c r="K172" s="41">
        <v>1064.05</v>
      </c>
      <c r="L172" s="50">
        <f t="shared" si="8"/>
        <v>1064.05</v>
      </c>
      <c r="M172" s="49" t="s">
        <v>35</v>
      </c>
    </row>
    <row r="173" ht="63" customHeight="1" outlineLevel="1" spans="1:13">
      <c r="A173" s="35">
        <v>9</v>
      </c>
      <c r="B173" s="38" t="s">
        <v>191</v>
      </c>
      <c r="C173" s="38" t="s">
        <v>192</v>
      </c>
      <c r="D173" s="39" t="s">
        <v>68</v>
      </c>
      <c r="E173" s="35">
        <v>1</v>
      </c>
      <c r="F173" s="41">
        <v>65.59</v>
      </c>
      <c r="G173" s="41">
        <v>560</v>
      </c>
      <c r="H173" s="41">
        <v>26.78</v>
      </c>
      <c r="I173" s="41">
        <v>20.52</v>
      </c>
      <c r="J173" s="41">
        <v>99.26</v>
      </c>
      <c r="K173" s="41">
        <v>772.15</v>
      </c>
      <c r="L173" s="50">
        <f t="shared" si="8"/>
        <v>772.15</v>
      </c>
      <c r="M173" s="49" t="s">
        <v>35</v>
      </c>
    </row>
    <row r="174" ht="54" customHeight="1" outlineLevel="1" spans="1:13">
      <c r="A174" s="35">
        <v>10</v>
      </c>
      <c r="B174" s="38" t="s">
        <v>193</v>
      </c>
      <c r="C174" s="38" t="s">
        <v>194</v>
      </c>
      <c r="D174" s="39" t="s">
        <v>34</v>
      </c>
      <c r="E174" s="40">
        <v>4</v>
      </c>
      <c r="F174" s="41">
        <v>137.74</v>
      </c>
      <c r="G174" s="41">
        <v>2080</v>
      </c>
      <c r="H174" s="41">
        <v>37.59</v>
      </c>
      <c r="I174" s="41">
        <v>43.09</v>
      </c>
      <c r="J174" s="41">
        <v>277.06</v>
      </c>
      <c r="K174" s="41">
        <v>2575.48</v>
      </c>
      <c r="L174" s="50">
        <f t="shared" si="8"/>
        <v>10301.92</v>
      </c>
      <c r="M174" s="49" t="s">
        <v>35</v>
      </c>
    </row>
    <row r="175" ht="73" customHeight="1" outlineLevel="1" spans="1:13">
      <c r="A175" s="35">
        <v>11</v>
      </c>
      <c r="B175" s="38" t="s">
        <v>195</v>
      </c>
      <c r="C175" s="38" t="s">
        <v>196</v>
      </c>
      <c r="D175" s="39" t="s">
        <v>84</v>
      </c>
      <c r="E175" s="35">
        <v>2</v>
      </c>
      <c r="F175" s="41">
        <v>82.65</v>
      </c>
      <c r="G175" s="41">
        <v>180</v>
      </c>
      <c r="H175" s="41">
        <v>23.38</v>
      </c>
      <c r="I175" s="41">
        <v>25.86</v>
      </c>
      <c r="J175" s="41">
        <v>35.27</v>
      </c>
      <c r="K175" s="41">
        <v>347.16</v>
      </c>
      <c r="L175" s="50">
        <f t="shared" si="8"/>
        <v>694.32</v>
      </c>
      <c r="M175" s="49" t="s">
        <v>35</v>
      </c>
    </row>
    <row r="176" ht="60" customHeight="1" outlineLevel="1" spans="1:13">
      <c r="A176" s="35">
        <v>12</v>
      </c>
      <c r="B176" s="38" t="s">
        <v>197</v>
      </c>
      <c r="C176" s="38" t="s">
        <v>198</v>
      </c>
      <c r="D176" s="39" t="s">
        <v>84</v>
      </c>
      <c r="E176" s="35">
        <v>2</v>
      </c>
      <c r="F176" s="41">
        <v>78.71</v>
      </c>
      <c r="G176" s="41">
        <v>980</v>
      </c>
      <c r="H176" s="41">
        <v>18.02</v>
      </c>
      <c r="I176" s="41">
        <v>24.63</v>
      </c>
      <c r="J176" s="41">
        <v>151.32</v>
      </c>
      <c r="K176" s="41">
        <v>1252.68</v>
      </c>
      <c r="L176" s="50">
        <f t="shared" si="8"/>
        <v>2505.36</v>
      </c>
      <c r="M176" s="49" t="s">
        <v>35</v>
      </c>
    </row>
    <row r="177" ht="40" customHeight="1" outlineLevel="1" spans="1:13">
      <c r="A177" s="35">
        <v>13</v>
      </c>
      <c r="B177" s="38" t="s">
        <v>199</v>
      </c>
      <c r="C177" s="38" t="s">
        <v>200</v>
      </c>
      <c r="D177" s="39" t="s">
        <v>84</v>
      </c>
      <c r="E177" s="35">
        <v>2</v>
      </c>
      <c r="F177" s="41">
        <v>82.65</v>
      </c>
      <c r="G177" s="41">
        <v>145</v>
      </c>
      <c r="H177" s="41">
        <v>23.38</v>
      </c>
      <c r="I177" s="41">
        <v>25.86</v>
      </c>
      <c r="J177" s="41">
        <v>46.52</v>
      </c>
      <c r="K177" s="41">
        <v>323.41</v>
      </c>
      <c r="L177" s="50">
        <f t="shared" si="8"/>
        <v>646.82</v>
      </c>
      <c r="M177" s="49" t="s">
        <v>35</v>
      </c>
    </row>
    <row r="178" ht="81" customHeight="1" outlineLevel="1" spans="1:13">
      <c r="A178" s="35">
        <v>14</v>
      </c>
      <c r="B178" s="38" t="s">
        <v>201</v>
      </c>
      <c r="C178" s="38" t="s">
        <v>202</v>
      </c>
      <c r="D178" s="39" t="s">
        <v>84</v>
      </c>
      <c r="E178" s="35">
        <v>3</v>
      </c>
      <c r="F178" s="41">
        <v>52.47</v>
      </c>
      <c r="G178" s="41">
        <v>210</v>
      </c>
      <c r="H178" s="41">
        <v>18.01</v>
      </c>
      <c r="I178" s="41">
        <v>16.42</v>
      </c>
      <c r="J178" s="41">
        <v>60.02</v>
      </c>
      <c r="K178" s="41">
        <v>356.92</v>
      </c>
      <c r="L178" s="50">
        <f t="shared" si="8"/>
        <v>1070.76</v>
      </c>
      <c r="M178" s="49" t="s">
        <v>35</v>
      </c>
    </row>
    <row r="179" ht="72" customHeight="1" outlineLevel="1" spans="1:13">
      <c r="A179" s="35">
        <v>15</v>
      </c>
      <c r="B179" s="38" t="s">
        <v>203</v>
      </c>
      <c r="C179" s="38" t="s">
        <v>204</v>
      </c>
      <c r="D179" s="39" t="s">
        <v>68</v>
      </c>
      <c r="E179" s="35">
        <v>1</v>
      </c>
      <c r="F179" s="41">
        <v>511.75</v>
      </c>
      <c r="G179" s="41">
        <v>28000</v>
      </c>
      <c r="H179" s="41">
        <v>288.08</v>
      </c>
      <c r="I179" s="41">
        <v>171.96</v>
      </c>
      <c r="J179" s="41">
        <v>3849.46</v>
      </c>
      <c r="K179" s="41">
        <v>32821.25</v>
      </c>
      <c r="L179" s="50">
        <f t="shared" si="8"/>
        <v>32821.25</v>
      </c>
      <c r="M179" s="49" t="s">
        <v>35</v>
      </c>
    </row>
    <row r="180" ht="21" customHeight="1" spans="1:13">
      <c r="A180" s="35">
        <v>16</v>
      </c>
      <c r="B180" s="42" t="s">
        <v>87</v>
      </c>
      <c r="C180" s="42"/>
      <c r="D180" s="39"/>
      <c r="E180" s="35"/>
      <c r="F180" s="36"/>
      <c r="G180" s="37"/>
      <c r="H180" s="36"/>
      <c r="I180" s="45"/>
      <c r="J180" s="46"/>
      <c r="K180" s="47"/>
      <c r="L180" s="50">
        <f>SUM(L165:L179)</f>
        <v>64019.3076</v>
      </c>
      <c r="M180" s="49"/>
    </row>
    <row r="181" ht="21" customHeight="1" spans="1:13">
      <c r="A181" s="33">
        <v>1.8</v>
      </c>
      <c r="B181" s="34" t="s">
        <v>205</v>
      </c>
      <c r="C181" s="34"/>
      <c r="D181" s="35"/>
      <c r="E181" s="35"/>
      <c r="F181" s="36"/>
      <c r="G181" s="37"/>
      <c r="H181" s="36"/>
      <c r="I181" s="45"/>
      <c r="J181" s="46"/>
      <c r="K181" s="47"/>
      <c r="L181" s="48"/>
      <c r="M181" s="49"/>
    </row>
    <row r="182" ht="73" customHeight="1" outlineLevel="1" spans="1:13">
      <c r="A182" s="35">
        <v>1</v>
      </c>
      <c r="B182" s="42" t="s">
        <v>175</v>
      </c>
      <c r="C182" s="38" t="s">
        <v>176</v>
      </c>
      <c r="D182" s="39" t="s">
        <v>64</v>
      </c>
      <c r="E182" s="54">
        <v>34.17</v>
      </c>
      <c r="F182" s="41">
        <v>5.16</v>
      </c>
      <c r="G182" s="41">
        <v>50.97</v>
      </c>
      <c r="H182" s="41">
        <v>4.01</v>
      </c>
      <c r="I182" s="41">
        <v>1.81</v>
      </c>
      <c r="J182" s="41">
        <v>9.81</v>
      </c>
      <c r="K182" s="41">
        <v>71.76</v>
      </c>
      <c r="L182" s="50">
        <f t="shared" ref="L182:L196" si="9">K182*E182</f>
        <v>2452.0392</v>
      </c>
      <c r="M182" s="52" t="s">
        <v>65</v>
      </c>
    </row>
    <row r="183" ht="72" customHeight="1" outlineLevel="1" spans="1:13">
      <c r="A183" s="35">
        <v>2</v>
      </c>
      <c r="B183" s="38" t="s">
        <v>177</v>
      </c>
      <c r="C183" s="38" t="s">
        <v>178</v>
      </c>
      <c r="D183" s="39" t="s">
        <v>34</v>
      </c>
      <c r="E183" s="54">
        <v>1</v>
      </c>
      <c r="F183" s="41">
        <v>265.62</v>
      </c>
      <c r="G183" s="41">
        <v>3000</v>
      </c>
      <c r="H183" s="41">
        <v>173.29</v>
      </c>
      <c r="I183" s="41">
        <v>93.57</v>
      </c>
      <c r="J183" s="41">
        <v>497.92</v>
      </c>
      <c r="K183" s="41">
        <v>4030.4</v>
      </c>
      <c r="L183" s="50">
        <f t="shared" si="9"/>
        <v>4030.4</v>
      </c>
      <c r="M183" s="49" t="s">
        <v>35</v>
      </c>
    </row>
    <row r="184" ht="63" customHeight="1" outlineLevel="1" spans="1:13">
      <c r="A184" s="35">
        <v>3</v>
      </c>
      <c r="B184" s="42" t="s">
        <v>179</v>
      </c>
      <c r="C184" s="38" t="s">
        <v>180</v>
      </c>
      <c r="D184" s="39" t="s">
        <v>64</v>
      </c>
      <c r="E184" s="54">
        <v>19.78</v>
      </c>
      <c r="F184" s="41">
        <v>2.86</v>
      </c>
      <c r="G184" s="41">
        <v>13.64</v>
      </c>
      <c r="H184" s="41">
        <v>3.04</v>
      </c>
      <c r="I184" s="41">
        <v>1.07</v>
      </c>
      <c r="J184" s="41">
        <v>1.85</v>
      </c>
      <c r="K184" s="41">
        <v>22.46</v>
      </c>
      <c r="L184" s="50">
        <f t="shared" si="9"/>
        <v>444.2588</v>
      </c>
      <c r="M184" s="52" t="s">
        <v>65</v>
      </c>
    </row>
    <row r="185" ht="43" customHeight="1" outlineLevel="1" spans="1:13">
      <c r="A185" s="35">
        <v>4</v>
      </c>
      <c r="B185" s="38" t="s">
        <v>181</v>
      </c>
      <c r="C185" s="38" t="s">
        <v>182</v>
      </c>
      <c r="D185" s="39" t="s">
        <v>84</v>
      </c>
      <c r="E185" s="54">
        <v>4</v>
      </c>
      <c r="F185" s="41">
        <v>43.18</v>
      </c>
      <c r="G185" s="41">
        <v>56.25</v>
      </c>
      <c r="H185" s="41">
        <v>10.35</v>
      </c>
      <c r="I185" s="41">
        <v>14.04</v>
      </c>
      <c r="J185" s="41">
        <v>17.44</v>
      </c>
      <c r="K185" s="41">
        <v>141.26</v>
      </c>
      <c r="L185" s="50">
        <f t="shared" si="9"/>
        <v>565.04</v>
      </c>
      <c r="M185" s="49" t="s">
        <v>35</v>
      </c>
    </row>
    <row r="186" ht="52" customHeight="1" outlineLevel="1" spans="1:13">
      <c r="A186" s="35">
        <v>5</v>
      </c>
      <c r="B186" s="38" t="s">
        <v>183</v>
      </c>
      <c r="C186" s="38" t="s">
        <v>184</v>
      </c>
      <c r="D186" s="39" t="s">
        <v>68</v>
      </c>
      <c r="E186" s="54">
        <v>3</v>
      </c>
      <c r="F186" s="41">
        <v>98.39</v>
      </c>
      <c r="G186" s="41">
        <v>155</v>
      </c>
      <c r="H186" s="41">
        <v>49.97</v>
      </c>
      <c r="I186" s="41">
        <v>30.78</v>
      </c>
      <c r="J186" s="41">
        <v>46.27</v>
      </c>
      <c r="K186" s="41">
        <v>380.41</v>
      </c>
      <c r="L186" s="50">
        <f t="shared" si="9"/>
        <v>1141.23</v>
      </c>
      <c r="M186" s="49" t="s">
        <v>35</v>
      </c>
    </row>
    <row r="187" ht="53" customHeight="1" outlineLevel="1" spans="1:13">
      <c r="A187" s="35">
        <v>6</v>
      </c>
      <c r="B187" s="38" t="s">
        <v>185</v>
      </c>
      <c r="C187" s="38" t="s">
        <v>186</v>
      </c>
      <c r="D187" s="39" t="s">
        <v>68</v>
      </c>
      <c r="E187" s="54">
        <v>3</v>
      </c>
      <c r="F187" s="41">
        <v>104.95</v>
      </c>
      <c r="G187" s="41">
        <v>880</v>
      </c>
      <c r="H187" s="41">
        <v>51.43</v>
      </c>
      <c r="I187" s="41">
        <v>32.84</v>
      </c>
      <c r="J187" s="41">
        <v>161.03</v>
      </c>
      <c r="K187" s="41">
        <v>1230.25</v>
      </c>
      <c r="L187" s="50">
        <f t="shared" si="9"/>
        <v>3690.75</v>
      </c>
      <c r="M187" s="49" t="s">
        <v>35</v>
      </c>
    </row>
    <row r="188" ht="41" customHeight="1" outlineLevel="1" spans="1:13">
      <c r="A188" s="35">
        <v>7</v>
      </c>
      <c r="B188" s="38" t="s">
        <v>187</v>
      </c>
      <c r="C188" s="38" t="s">
        <v>188</v>
      </c>
      <c r="D188" s="39" t="s">
        <v>68</v>
      </c>
      <c r="E188" s="54">
        <v>9</v>
      </c>
      <c r="F188" s="41">
        <v>36.03</v>
      </c>
      <c r="G188" s="41">
        <v>120</v>
      </c>
      <c r="H188" s="41">
        <v>111.59</v>
      </c>
      <c r="I188" s="41">
        <v>11.9</v>
      </c>
      <c r="J188" s="41">
        <v>38.66</v>
      </c>
      <c r="K188" s="41">
        <v>318.18</v>
      </c>
      <c r="L188" s="50">
        <f t="shared" si="9"/>
        <v>2863.62</v>
      </c>
      <c r="M188" s="49" t="s">
        <v>35</v>
      </c>
    </row>
    <row r="189" ht="48" customHeight="1" outlineLevel="1" spans="1:13">
      <c r="A189" s="35">
        <v>8</v>
      </c>
      <c r="B189" s="38" t="s">
        <v>189</v>
      </c>
      <c r="C189" s="38" t="s">
        <v>190</v>
      </c>
      <c r="D189" s="39" t="s">
        <v>34</v>
      </c>
      <c r="E189" s="54">
        <v>1</v>
      </c>
      <c r="F189" s="41">
        <v>65.59</v>
      </c>
      <c r="G189" s="41">
        <v>860</v>
      </c>
      <c r="H189" s="41">
        <v>26.78</v>
      </c>
      <c r="I189" s="41">
        <v>20.52</v>
      </c>
      <c r="J189" s="41">
        <v>91.16</v>
      </c>
      <c r="K189" s="41">
        <v>1064.05</v>
      </c>
      <c r="L189" s="50">
        <f t="shared" si="9"/>
        <v>1064.05</v>
      </c>
      <c r="M189" s="49" t="s">
        <v>35</v>
      </c>
    </row>
    <row r="190" ht="61" customHeight="1" outlineLevel="1" spans="1:13">
      <c r="A190" s="35">
        <v>9</v>
      </c>
      <c r="B190" s="38" t="s">
        <v>191</v>
      </c>
      <c r="C190" s="38" t="s">
        <v>192</v>
      </c>
      <c r="D190" s="39" t="s">
        <v>68</v>
      </c>
      <c r="E190" s="35">
        <v>1</v>
      </c>
      <c r="F190" s="41">
        <v>65.59</v>
      </c>
      <c r="G190" s="41">
        <v>560</v>
      </c>
      <c r="H190" s="41">
        <v>26.78</v>
      </c>
      <c r="I190" s="41">
        <v>20.52</v>
      </c>
      <c r="J190" s="41">
        <v>99.26</v>
      </c>
      <c r="K190" s="41">
        <v>772.15</v>
      </c>
      <c r="L190" s="50">
        <f t="shared" si="9"/>
        <v>772.15</v>
      </c>
      <c r="M190" s="49" t="s">
        <v>35</v>
      </c>
    </row>
    <row r="191" ht="52" customHeight="1" outlineLevel="1" spans="1:13">
      <c r="A191" s="35">
        <v>10</v>
      </c>
      <c r="B191" s="38" t="s">
        <v>193</v>
      </c>
      <c r="C191" s="38" t="s">
        <v>194</v>
      </c>
      <c r="D191" s="39" t="s">
        <v>34</v>
      </c>
      <c r="E191" s="40">
        <v>4</v>
      </c>
      <c r="F191" s="41">
        <v>137.74</v>
      </c>
      <c r="G191" s="41">
        <v>2080</v>
      </c>
      <c r="H191" s="41">
        <v>37.59</v>
      </c>
      <c r="I191" s="41">
        <v>43.09</v>
      </c>
      <c r="J191" s="41">
        <v>277.06</v>
      </c>
      <c r="K191" s="41">
        <v>2575.48</v>
      </c>
      <c r="L191" s="50">
        <f t="shared" si="9"/>
        <v>10301.92</v>
      </c>
      <c r="M191" s="49" t="s">
        <v>35</v>
      </c>
    </row>
    <row r="192" ht="74" customHeight="1" outlineLevel="1" spans="1:13">
      <c r="A192" s="35">
        <v>11</v>
      </c>
      <c r="B192" s="38" t="s">
        <v>195</v>
      </c>
      <c r="C192" s="38" t="s">
        <v>196</v>
      </c>
      <c r="D192" s="39" t="s">
        <v>84</v>
      </c>
      <c r="E192" s="35">
        <v>1</v>
      </c>
      <c r="F192" s="41">
        <v>82.65</v>
      </c>
      <c r="G192" s="41">
        <v>180</v>
      </c>
      <c r="H192" s="41">
        <v>23.38</v>
      </c>
      <c r="I192" s="41">
        <v>25.86</v>
      </c>
      <c r="J192" s="41">
        <v>35.27</v>
      </c>
      <c r="K192" s="41">
        <v>347.16</v>
      </c>
      <c r="L192" s="50">
        <f t="shared" si="9"/>
        <v>347.16</v>
      </c>
      <c r="M192" s="49" t="s">
        <v>35</v>
      </c>
    </row>
    <row r="193" ht="64" customHeight="1" outlineLevel="1" spans="1:13">
      <c r="A193" s="35">
        <v>12</v>
      </c>
      <c r="B193" s="38" t="s">
        <v>197</v>
      </c>
      <c r="C193" s="38" t="s">
        <v>198</v>
      </c>
      <c r="D193" s="39" t="s">
        <v>84</v>
      </c>
      <c r="E193" s="35">
        <v>1</v>
      </c>
      <c r="F193" s="41">
        <v>78.71</v>
      </c>
      <c r="G193" s="41">
        <v>980</v>
      </c>
      <c r="H193" s="41">
        <v>18.02</v>
      </c>
      <c r="I193" s="41">
        <v>24.63</v>
      </c>
      <c r="J193" s="41">
        <v>151.32</v>
      </c>
      <c r="K193" s="41">
        <v>1252.68</v>
      </c>
      <c r="L193" s="50">
        <f t="shared" si="9"/>
        <v>1252.68</v>
      </c>
      <c r="M193" s="49" t="s">
        <v>35</v>
      </c>
    </row>
    <row r="194" ht="41" customHeight="1" outlineLevel="1" spans="1:13">
      <c r="A194" s="35">
        <v>13</v>
      </c>
      <c r="B194" s="38" t="s">
        <v>199</v>
      </c>
      <c r="C194" s="38" t="s">
        <v>200</v>
      </c>
      <c r="D194" s="39" t="s">
        <v>84</v>
      </c>
      <c r="E194" s="35">
        <v>2</v>
      </c>
      <c r="F194" s="41">
        <v>82.65</v>
      </c>
      <c r="G194" s="41">
        <v>145</v>
      </c>
      <c r="H194" s="41">
        <v>23.38</v>
      </c>
      <c r="I194" s="41">
        <v>25.86</v>
      </c>
      <c r="J194" s="41">
        <v>46.52</v>
      </c>
      <c r="K194" s="41">
        <v>323.41</v>
      </c>
      <c r="L194" s="50">
        <f t="shared" si="9"/>
        <v>646.82</v>
      </c>
      <c r="M194" s="49" t="s">
        <v>35</v>
      </c>
    </row>
    <row r="195" ht="85" customHeight="1" outlineLevel="1" spans="1:13">
      <c r="A195" s="35">
        <v>14</v>
      </c>
      <c r="B195" s="38" t="s">
        <v>201</v>
      </c>
      <c r="C195" s="38" t="s">
        <v>202</v>
      </c>
      <c r="D195" s="39" t="s">
        <v>84</v>
      </c>
      <c r="E195" s="35">
        <v>3</v>
      </c>
      <c r="F195" s="41">
        <v>52.47</v>
      </c>
      <c r="G195" s="41">
        <v>210</v>
      </c>
      <c r="H195" s="41">
        <v>18.01</v>
      </c>
      <c r="I195" s="41">
        <v>16.42</v>
      </c>
      <c r="J195" s="41">
        <v>60.02</v>
      </c>
      <c r="K195" s="41">
        <v>356.92</v>
      </c>
      <c r="L195" s="50">
        <f t="shared" si="9"/>
        <v>1070.76</v>
      </c>
      <c r="M195" s="49" t="s">
        <v>35</v>
      </c>
    </row>
    <row r="196" ht="71" customHeight="1" outlineLevel="1" spans="1:13">
      <c r="A196" s="35">
        <v>15</v>
      </c>
      <c r="B196" s="38" t="s">
        <v>203</v>
      </c>
      <c r="C196" s="38" t="s">
        <v>204</v>
      </c>
      <c r="D196" s="39" t="s">
        <v>68</v>
      </c>
      <c r="E196" s="35">
        <v>1</v>
      </c>
      <c r="F196" s="41">
        <v>511.75</v>
      </c>
      <c r="G196" s="41">
        <v>28000</v>
      </c>
      <c r="H196" s="41">
        <v>288.08</v>
      </c>
      <c r="I196" s="41">
        <v>171.96</v>
      </c>
      <c r="J196" s="41">
        <v>3849.46</v>
      </c>
      <c r="K196" s="41">
        <v>35521.25</v>
      </c>
      <c r="L196" s="50">
        <v>32821.25</v>
      </c>
      <c r="M196" s="49" t="s">
        <v>35</v>
      </c>
    </row>
    <row r="197" ht="21" customHeight="1" spans="1:13">
      <c r="A197" s="35">
        <v>16</v>
      </c>
      <c r="B197" s="42" t="s">
        <v>87</v>
      </c>
      <c r="C197" s="42"/>
      <c r="D197" s="39"/>
      <c r="E197" s="35"/>
      <c r="F197" s="36"/>
      <c r="G197" s="37"/>
      <c r="H197" s="36"/>
      <c r="I197" s="45"/>
      <c r="J197" s="46"/>
      <c r="K197" s="47"/>
      <c r="L197" s="50">
        <f>SUM(L182:L196)</f>
        <v>63464.128</v>
      </c>
      <c r="M197" s="49"/>
    </row>
    <row r="198" ht="21" customHeight="1" spans="1:13">
      <c r="A198" s="33">
        <v>1.9</v>
      </c>
      <c r="B198" s="34" t="s">
        <v>206</v>
      </c>
      <c r="C198" s="34"/>
      <c r="D198" s="35"/>
      <c r="E198" s="35"/>
      <c r="F198" s="36"/>
      <c r="G198" s="37"/>
      <c r="H198" s="36"/>
      <c r="I198" s="45"/>
      <c r="J198" s="46"/>
      <c r="K198" s="47"/>
      <c r="L198" s="48"/>
      <c r="M198" s="49"/>
    </row>
    <row r="199" ht="65" customHeight="1" outlineLevel="1" spans="1:13">
      <c r="A199" s="35">
        <v>1</v>
      </c>
      <c r="B199" s="38" t="s">
        <v>207</v>
      </c>
      <c r="C199" s="38" t="s">
        <v>208</v>
      </c>
      <c r="D199" s="39" t="s">
        <v>64</v>
      </c>
      <c r="E199" s="40">
        <v>57.98</v>
      </c>
      <c r="F199" s="41">
        <v>46.96</v>
      </c>
      <c r="G199" s="41">
        <v>86.6</v>
      </c>
      <c r="H199" s="41">
        <v>15.96</v>
      </c>
      <c r="I199" s="41">
        <v>15.37</v>
      </c>
      <c r="J199" s="41">
        <v>14.84</v>
      </c>
      <c r="K199" s="41">
        <v>179.73</v>
      </c>
      <c r="L199" s="50">
        <f t="shared" ref="L199:L208" si="10">K199*E199</f>
        <v>10420.7454</v>
      </c>
      <c r="M199" s="52" t="s">
        <v>76</v>
      </c>
    </row>
    <row r="200" ht="64" customHeight="1" outlineLevel="1" spans="1:13">
      <c r="A200" s="35">
        <v>2</v>
      </c>
      <c r="B200" s="38" t="s">
        <v>207</v>
      </c>
      <c r="C200" s="38" t="s">
        <v>209</v>
      </c>
      <c r="D200" s="39" t="s">
        <v>64</v>
      </c>
      <c r="E200" s="40">
        <v>37.17</v>
      </c>
      <c r="F200" s="41">
        <v>46.96</v>
      </c>
      <c r="G200" s="41">
        <v>71.45</v>
      </c>
      <c r="H200" s="41">
        <v>15.96</v>
      </c>
      <c r="I200" s="41">
        <v>15.37</v>
      </c>
      <c r="J200" s="41">
        <v>13.48</v>
      </c>
      <c r="K200" s="41">
        <v>163.22</v>
      </c>
      <c r="L200" s="50">
        <f t="shared" si="10"/>
        <v>6066.8874</v>
      </c>
      <c r="M200" s="52" t="s">
        <v>76</v>
      </c>
    </row>
    <row r="201" ht="65" customHeight="1" outlineLevel="1" spans="1:13">
      <c r="A201" s="35">
        <v>3</v>
      </c>
      <c r="B201" s="38" t="s">
        <v>207</v>
      </c>
      <c r="C201" s="38" t="s">
        <v>210</v>
      </c>
      <c r="D201" s="39" t="s">
        <v>64</v>
      </c>
      <c r="E201" s="40">
        <v>253.48</v>
      </c>
      <c r="F201" s="41">
        <v>46.96</v>
      </c>
      <c r="G201" s="41">
        <v>71.45</v>
      </c>
      <c r="H201" s="41">
        <v>15.96</v>
      </c>
      <c r="I201" s="41">
        <v>15.37</v>
      </c>
      <c r="J201" s="41">
        <v>13.48</v>
      </c>
      <c r="K201" s="41">
        <v>163.22</v>
      </c>
      <c r="L201" s="50">
        <f t="shared" si="10"/>
        <v>41373.0056</v>
      </c>
      <c r="M201" s="52" t="s">
        <v>76</v>
      </c>
    </row>
    <row r="202" ht="42" customHeight="1" outlineLevel="1" spans="1:13">
      <c r="A202" s="35">
        <v>4</v>
      </c>
      <c r="B202" s="38" t="s">
        <v>211</v>
      </c>
      <c r="C202" s="38" t="s">
        <v>212</v>
      </c>
      <c r="D202" s="39" t="s">
        <v>84</v>
      </c>
      <c r="E202" s="35">
        <v>6</v>
      </c>
      <c r="F202" s="41">
        <v>18.56</v>
      </c>
      <c r="G202" s="41"/>
      <c r="H202" s="41">
        <v>31.96</v>
      </c>
      <c r="I202" s="41">
        <v>7.18</v>
      </c>
      <c r="J202" s="41">
        <v>5.19</v>
      </c>
      <c r="K202" s="41">
        <v>62.89</v>
      </c>
      <c r="L202" s="50">
        <f t="shared" si="10"/>
        <v>377.34</v>
      </c>
      <c r="M202" s="49"/>
    </row>
    <row r="203" ht="85" customHeight="1" outlineLevel="1" spans="1:13">
      <c r="A203" s="35">
        <v>5</v>
      </c>
      <c r="B203" s="38" t="s">
        <v>213</v>
      </c>
      <c r="C203" s="38" t="s">
        <v>214</v>
      </c>
      <c r="D203" s="39" t="s">
        <v>64</v>
      </c>
      <c r="E203" s="35">
        <v>0</v>
      </c>
      <c r="F203" s="41"/>
      <c r="G203" s="41"/>
      <c r="H203" s="41"/>
      <c r="I203" s="41"/>
      <c r="J203" s="41"/>
      <c r="K203" s="41">
        <v>0</v>
      </c>
      <c r="L203" s="50">
        <f t="shared" si="10"/>
        <v>0</v>
      </c>
      <c r="M203" s="52" t="s">
        <v>65</v>
      </c>
    </row>
    <row r="204" ht="89" customHeight="1" outlineLevel="1" spans="1:13">
      <c r="A204" s="35">
        <v>6</v>
      </c>
      <c r="B204" s="38" t="s">
        <v>213</v>
      </c>
      <c r="C204" s="38" t="s">
        <v>215</v>
      </c>
      <c r="D204" s="39" t="s">
        <v>64</v>
      </c>
      <c r="E204" s="35">
        <v>385.59</v>
      </c>
      <c r="F204" s="41">
        <v>13.28</v>
      </c>
      <c r="G204" s="41">
        <v>87.87</v>
      </c>
      <c r="H204" s="41">
        <v>9.99</v>
      </c>
      <c r="I204" s="41">
        <v>4.77</v>
      </c>
      <c r="J204" s="41">
        <v>10.43</v>
      </c>
      <c r="K204" s="41">
        <v>126.34</v>
      </c>
      <c r="L204" s="50">
        <f t="shared" si="10"/>
        <v>48715.4406</v>
      </c>
      <c r="M204" s="52" t="s">
        <v>65</v>
      </c>
    </row>
    <row r="205" ht="89" customHeight="1" outlineLevel="1" spans="1:13">
      <c r="A205" s="35">
        <v>7</v>
      </c>
      <c r="B205" s="38" t="s">
        <v>216</v>
      </c>
      <c r="C205" s="38" t="s">
        <v>217</v>
      </c>
      <c r="D205" s="39" t="s">
        <v>84</v>
      </c>
      <c r="E205" s="35">
        <v>0</v>
      </c>
      <c r="F205" s="53"/>
      <c r="G205" s="53"/>
      <c r="H205" s="53"/>
      <c r="I205" s="53"/>
      <c r="J205" s="53"/>
      <c r="K205" s="53">
        <v>0</v>
      </c>
      <c r="L205" s="50">
        <f t="shared" si="10"/>
        <v>0</v>
      </c>
      <c r="M205" s="52" t="s">
        <v>218</v>
      </c>
    </row>
    <row r="206" ht="87" customHeight="1" outlineLevel="1" spans="1:13">
      <c r="A206" s="35">
        <v>8</v>
      </c>
      <c r="B206" s="38" t="s">
        <v>216</v>
      </c>
      <c r="C206" s="38" t="s">
        <v>219</v>
      </c>
      <c r="D206" s="39" t="s">
        <v>84</v>
      </c>
      <c r="E206" s="35">
        <v>0</v>
      </c>
      <c r="F206" s="53"/>
      <c r="G206" s="53"/>
      <c r="H206" s="53"/>
      <c r="I206" s="53"/>
      <c r="J206" s="53"/>
      <c r="K206" s="53">
        <v>0</v>
      </c>
      <c r="L206" s="50">
        <f t="shared" si="10"/>
        <v>0</v>
      </c>
      <c r="M206" s="52" t="s">
        <v>218</v>
      </c>
    </row>
    <row r="207" ht="85" customHeight="1" outlineLevel="1" spans="1:13">
      <c r="A207" s="35">
        <v>9</v>
      </c>
      <c r="B207" s="38" t="s">
        <v>220</v>
      </c>
      <c r="C207" s="38" t="s">
        <v>217</v>
      </c>
      <c r="D207" s="39" t="s">
        <v>84</v>
      </c>
      <c r="E207" s="35">
        <v>0</v>
      </c>
      <c r="F207" s="53"/>
      <c r="G207" s="53"/>
      <c r="H207" s="53"/>
      <c r="I207" s="53"/>
      <c r="J207" s="53"/>
      <c r="K207" s="53">
        <v>0</v>
      </c>
      <c r="L207" s="50">
        <f t="shared" si="10"/>
        <v>0</v>
      </c>
      <c r="M207" s="52" t="s">
        <v>218</v>
      </c>
    </row>
    <row r="208" ht="82" customHeight="1" outlineLevel="1" spans="1:13">
      <c r="A208" s="35">
        <v>10</v>
      </c>
      <c r="B208" s="38" t="s">
        <v>220</v>
      </c>
      <c r="C208" s="38" t="s">
        <v>219</v>
      </c>
      <c r="D208" s="39" t="s">
        <v>84</v>
      </c>
      <c r="E208" s="35">
        <v>4</v>
      </c>
      <c r="F208" s="53">
        <v>129.73</v>
      </c>
      <c r="G208" s="53">
        <v>459</v>
      </c>
      <c r="H208" s="53">
        <v>134.41</v>
      </c>
      <c r="I208" s="53">
        <v>39.81</v>
      </c>
      <c r="J208" s="53">
        <v>68.67</v>
      </c>
      <c r="K208" s="53">
        <v>831.62</v>
      </c>
      <c r="L208" s="50">
        <f t="shared" si="10"/>
        <v>3326.48</v>
      </c>
      <c r="M208" s="52" t="s">
        <v>218</v>
      </c>
    </row>
    <row r="209" ht="25" customHeight="1" spans="1:13">
      <c r="A209" s="35">
        <v>11</v>
      </c>
      <c r="B209" s="42" t="s">
        <v>87</v>
      </c>
      <c r="C209" s="42"/>
      <c r="D209" s="39"/>
      <c r="E209" s="35"/>
      <c r="F209" s="53"/>
      <c r="G209" s="53"/>
      <c r="H209" s="53"/>
      <c r="I209" s="53"/>
      <c r="J209" s="46"/>
      <c r="K209" s="47"/>
      <c r="L209" s="50">
        <f>SUM(L199:L208)</f>
        <v>110279.899</v>
      </c>
      <c r="M209" s="49"/>
    </row>
    <row r="210" ht="22" customHeight="1" spans="1:13">
      <c r="A210" s="55">
        <v>1.1</v>
      </c>
      <c r="B210" s="34" t="s">
        <v>221</v>
      </c>
      <c r="C210" s="34"/>
      <c r="D210" s="35"/>
      <c r="E210" s="35"/>
      <c r="F210" s="53"/>
      <c r="G210" s="53"/>
      <c r="H210" s="53"/>
      <c r="I210" s="53"/>
      <c r="J210" s="46"/>
      <c r="K210" s="47"/>
      <c r="L210" s="48"/>
      <c r="M210" s="49"/>
    </row>
    <row r="211" ht="62" customHeight="1" outlineLevel="1" spans="1:13">
      <c r="A211" s="35">
        <v>1</v>
      </c>
      <c r="B211" s="38" t="s">
        <v>207</v>
      </c>
      <c r="C211" s="38" t="s">
        <v>222</v>
      </c>
      <c r="D211" s="39" t="s">
        <v>64</v>
      </c>
      <c r="E211" s="40">
        <v>1241.58</v>
      </c>
      <c r="F211" s="41">
        <v>46.96</v>
      </c>
      <c r="G211" s="41">
        <v>71.45</v>
      </c>
      <c r="H211" s="41">
        <v>15.93</v>
      </c>
      <c r="I211" s="41">
        <v>15.37</v>
      </c>
      <c r="J211" s="41">
        <v>13.47</v>
      </c>
      <c r="K211" s="41">
        <v>163.18</v>
      </c>
      <c r="L211" s="50">
        <f t="shared" ref="L211:L219" si="11">K211*E211</f>
        <v>202601.0244</v>
      </c>
      <c r="M211" s="52" t="s">
        <v>76</v>
      </c>
    </row>
    <row r="212" ht="64" customHeight="1" outlineLevel="1" spans="1:13">
      <c r="A212" s="35">
        <v>2</v>
      </c>
      <c r="B212" s="38" t="s">
        <v>207</v>
      </c>
      <c r="C212" s="38" t="s">
        <v>223</v>
      </c>
      <c r="D212" s="39" t="s">
        <v>64</v>
      </c>
      <c r="E212" s="40">
        <v>70.78</v>
      </c>
      <c r="F212" s="41">
        <v>46.96</v>
      </c>
      <c r="G212" s="41">
        <v>86.6</v>
      </c>
      <c r="H212" s="41">
        <v>15.93</v>
      </c>
      <c r="I212" s="41">
        <v>15.37</v>
      </c>
      <c r="J212" s="41">
        <v>14.84</v>
      </c>
      <c r="K212" s="41">
        <v>179.7</v>
      </c>
      <c r="L212" s="50">
        <f t="shared" si="11"/>
        <v>12719.166</v>
      </c>
      <c r="M212" s="52" t="s">
        <v>76</v>
      </c>
    </row>
    <row r="213" ht="63" customHeight="1" outlineLevel="1" spans="1:13">
      <c r="A213" s="35">
        <v>3</v>
      </c>
      <c r="B213" s="38" t="s">
        <v>207</v>
      </c>
      <c r="C213" s="38" t="s">
        <v>224</v>
      </c>
      <c r="D213" s="39" t="s">
        <v>64</v>
      </c>
      <c r="E213" s="35">
        <v>232.75</v>
      </c>
      <c r="F213" s="41">
        <v>59.82</v>
      </c>
      <c r="G213" s="41">
        <v>122.96</v>
      </c>
      <c r="H213" s="41">
        <v>21.81</v>
      </c>
      <c r="I213" s="41">
        <v>19.76</v>
      </c>
      <c r="J213" s="41">
        <v>20.19</v>
      </c>
      <c r="K213" s="41">
        <v>244.54</v>
      </c>
      <c r="L213" s="50">
        <f t="shared" si="11"/>
        <v>56916.685</v>
      </c>
      <c r="M213" s="52" t="s">
        <v>76</v>
      </c>
    </row>
    <row r="214" ht="65" customHeight="1" outlineLevel="1" spans="1:13">
      <c r="A214" s="35">
        <v>4</v>
      </c>
      <c r="B214" s="38" t="s">
        <v>207</v>
      </c>
      <c r="C214" s="38" t="s">
        <v>225</v>
      </c>
      <c r="D214" s="39" t="s">
        <v>64</v>
      </c>
      <c r="E214" s="35">
        <v>85.17</v>
      </c>
      <c r="F214" s="41">
        <v>73.28</v>
      </c>
      <c r="G214" s="41">
        <v>123.36</v>
      </c>
      <c r="H214" s="41">
        <v>27.56</v>
      </c>
      <c r="I214" s="41">
        <v>24.28</v>
      </c>
      <c r="J214" s="41">
        <v>25.96</v>
      </c>
      <c r="K214" s="41">
        <v>294.44</v>
      </c>
      <c r="L214" s="50">
        <f t="shared" si="11"/>
        <v>25077.4548</v>
      </c>
      <c r="M214" s="52" t="s">
        <v>76</v>
      </c>
    </row>
    <row r="215" ht="75" customHeight="1" outlineLevel="1" spans="1:13">
      <c r="A215" s="35">
        <v>5</v>
      </c>
      <c r="B215" s="38" t="s">
        <v>213</v>
      </c>
      <c r="C215" s="38" t="s">
        <v>226</v>
      </c>
      <c r="D215" s="39" t="s">
        <v>64</v>
      </c>
      <c r="E215" s="35">
        <v>929.99</v>
      </c>
      <c r="F215" s="41">
        <v>11.04</v>
      </c>
      <c r="G215" s="41">
        <v>262.6</v>
      </c>
      <c r="H215" s="41">
        <v>7.93</v>
      </c>
      <c r="I215" s="41">
        <v>3.82</v>
      </c>
      <c r="J215" s="41">
        <v>25.69</v>
      </c>
      <c r="K215" s="41">
        <v>311.08</v>
      </c>
      <c r="L215" s="50">
        <f t="shared" si="11"/>
        <v>289301.2892</v>
      </c>
      <c r="M215" s="52" t="s">
        <v>65</v>
      </c>
    </row>
    <row r="216" ht="76" customHeight="1" outlineLevel="1" spans="1:13">
      <c r="A216" s="35">
        <v>6</v>
      </c>
      <c r="B216" s="38" t="s">
        <v>213</v>
      </c>
      <c r="C216" s="38" t="s">
        <v>227</v>
      </c>
      <c r="D216" s="39" t="s">
        <v>64</v>
      </c>
      <c r="E216" s="35">
        <v>2548.22</v>
      </c>
      <c r="F216" s="41">
        <v>11.04</v>
      </c>
      <c r="G216" s="41">
        <v>333.3</v>
      </c>
      <c r="H216" s="41">
        <v>7.93</v>
      </c>
      <c r="I216" s="41">
        <v>3.82</v>
      </c>
      <c r="J216" s="41">
        <v>32.05</v>
      </c>
      <c r="K216" s="41">
        <v>388.14</v>
      </c>
      <c r="L216" s="50">
        <f t="shared" si="11"/>
        <v>989066.1108</v>
      </c>
      <c r="M216" s="52" t="s">
        <v>65</v>
      </c>
    </row>
    <row r="217" ht="73" customHeight="1" outlineLevel="1" spans="1:13">
      <c r="A217" s="35">
        <v>7</v>
      </c>
      <c r="B217" s="38" t="s">
        <v>213</v>
      </c>
      <c r="C217" s="38" t="s">
        <v>228</v>
      </c>
      <c r="D217" s="39" t="s">
        <v>64</v>
      </c>
      <c r="E217" s="35">
        <v>102.26</v>
      </c>
      <c r="F217" s="41">
        <v>15.27</v>
      </c>
      <c r="G217" s="41">
        <v>515.1</v>
      </c>
      <c r="H217" s="41">
        <v>11.49</v>
      </c>
      <c r="I217" s="41">
        <v>5.48</v>
      </c>
      <c r="J217" s="41">
        <v>49.26</v>
      </c>
      <c r="K217" s="41">
        <v>596.6</v>
      </c>
      <c r="L217" s="50">
        <f t="shared" si="11"/>
        <v>61008.316</v>
      </c>
      <c r="M217" s="52" t="s">
        <v>65</v>
      </c>
    </row>
    <row r="218" ht="75" customHeight="1" outlineLevel="1" spans="1:13">
      <c r="A218" s="35">
        <v>8</v>
      </c>
      <c r="B218" s="38" t="s">
        <v>213</v>
      </c>
      <c r="C218" s="38" t="s">
        <v>229</v>
      </c>
      <c r="D218" s="39" t="s">
        <v>64</v>
      </c>
      <c r="E218" s="35">
        <v>1777.47</v>
      </c>
      <c r="F218" s="41">
        <v>15.27</v>
      </c>
      <c r="G218" s="41">
        <v>666.6</v>
      </c>
      <c r="H218" s="41">
        <v>11.49</v>
      </c>
      <c r="I218" s="41">
        <v>5.48</v>
      </c>
      <c r="J218" s="41">
        <v>62.9</v>
      </c>
      <c r="K218" s="41">
        <v>761.74</v>
      </c>
      <c r="L218" s="50">
        <f t="shared" si="11"/>
        <v>1353969.9978</v>
      </c>
      <c r="M218" s="52" t="s">
        <v>65</v>
      </c>
    </row>
    <row r="219" ht="86" customHeight="1" outlineLevel="1" spans="1:13">
      <c r="A219" s="35">
        <v>9</v>
      </c>
      <c r="B219" s="38" t="s">
        <v>220</v>
      </c>
      <c r="C219" s="38" t="s">
        <v>230</v>
      </c>
      <c r="D219" s="39" t="s">
        <v>84</v>
      </c>
      <c r="E219" s="35">
        <v>12</v>
      </c>
      <c r="F219" s="41">
        <v>112.8</v>
      </c>
      <c r="G219" s="41">
        <v>86.7</v>
      </c>
      <c r="H219" s="41">
        <v>176.39</v>
      </c>
      <c r="I219" s="41">
        <v>34.45</v>
      </c>
      <c r="J219" s="41">
        <v>36.93</v>
      </c>
      <c r="K219" s="41">
        <v>447.27</v>
      </c>
      <c r="L219" s="50">
        <f t="shared" si="11"/>
        <v>5367.24</v>
      </c>
      <c r="M219" s="52" t="s">
        <v>65</v>
      </c>
    </row>
    <row r="220" ht="85" customHeight="1" outlineLevel="1" spans="1:13">
      <c r="A220" s="35">
        <v>10</v>
      </c>
      <c r="B220" s="38" t="s">
        <v>220</v>
      </c>
      <c r="C220" s="38" t="s">
        <v>231</v>
      </c>
      <c r="D220" s="39" t="s">
        <v>84</v>
      </c>
      <c r="E220" s="35">
        <v>40</v>
      </c>
      <c r="F220" s="41">
        <v>112.8</v>
      </c>
      <c r="G220" s="41">
        <v>86.7</v>
      </c>
      <c r="H220" s="41">
        <v>176.39</v>
      </c>
      <c r="I220" s="41">
        <v>34.45</v>
      </c>
      <c r="J220" s="41">
        <v>36.93</v>
      </c>
      <c r="K220" s="41">
        <v>447.27</v>
      </c>
      <c r="L220" s="50">
        <f t="shared" ref="L220:L235" si="12">K220*E220</f>
        <v>17890.8</v>
      </c>
      <c r="M220" s="52" t="s">
        <v>218</v>
      </c>
    </row>
    <row r="221" ht="85" customHeight="1" outlineLevel="1" spans="1:13">
      <c r="A221" s="35">
        <v>11</v>
      </c>
      <c r="B221" s="38" t="s">
        <v>220</v>
      </c>
      <c r="C221" s="38" t="s">
        <v>232</v>
      </c>
      <c r="D221" s="39" t="s">
        <v>84</v>
      </c>
      <c r="E221" s="35">
        <v>4</v>
      </c>
      <c r="F221" s="41">
        <v>150.24</v>
      </c>
      <c r="G221" s="41">
        <v>86.7</v>
      </c>
      <c r="H221" s="41">
        <v>321.76</v>
      </c>
      <c r="I221" s="41">
        <v>46.26</v>
      </c>
      <c r="J221" s="41">
        <v>54.45</v>
      </c>
      <c r="K221" s="41">
        <v>659.41</v>
      </c>
      <c r="L221" s="50">
        <f t="shared" si="12"/>
        <v>2637.64</v>
      </c>
      <c r="M221" s="52" t="s">
        <v>218</v>
      </c>
    </row>
    <row r="222" ht="81" customHeight="1" outlineLevel="1" spans="1:13">
      <c r="A222" s="35">
        <v>12</v>
      </c>
      <c r="B222" s="38" t="s">
        <v>220</v>
      </c>
      <c r="C222" s="38" t="s">
        <v>233</v>
      </c>
      <c r="D222" s="39" t="s">
        <v>84</v>
      </c>
      <c r="E222" s="35">
        <v>22</v>
      </c>
      <c r="F222" s="41">
        <v>150.24</v>
      </c>
      <c r="G222" s="41">
        <v>86.7</v>
      </c>
      <c r="H222" s="41">
        <v>321.76</v>
      </c>
      <c r="I222" s="41">
        <v>46.26</v>
      </c>
      <c r="J222" s="41">
        <v>54.45</v>
      </c>
      <c r="K222" s="41">
        <v>659.41</v>
      </c>
      <c r="L222" s="50">
        <f t="shared" si="12"/>
        <v>14507.02</v>
      </c>
      <c r="M222" s="52" t="s">
        <v>218</v>
      </c>
    </row>
    <row r="223" ht="18" customHeight="1" spans="1:13">
      <c r="A223" s="35">
        <v>13</v>
      </c>
      <c r="B223" s="42" t="s">
        <v>87</v>
      </c>
      <c r="C223" s="42"/>
      <c r="D223" s="39"/>
      <c r="E223" s="35"/>
      <c r="F223" s="36"/>
      <c r="G223" s="37"/>
      <c r="H223" s="36"/>
      <c r="I223" s="45"/>
      <c r="J223" s="46"/>
      <c r="K223" s="47"/>
      <c r="L223" s="50">
        <f>SUM(L211:L222)</f>
        <v>3031062.744</v>
      </c>
      <c r="M223" s="49"/>
    </row>
    <row r="224" ht="18" customHeight="1" spans="1:13">
      <c r="A224" s="55">
        <v>1.11</v>
      </c>
      <c r="B224" s="34" t="s">
        <v>234</v>
      </c>
      <c r="C224" s="34"/>
      <c r="D224" s="35"/>
      <c r="E224" s="35"/>
      <c r="F224" s="36"/>
      <c r="G224" s="37"/>
      <c r="H224" s="36"/>
      <c r="I224" s="45"/>
      <c r="J224" s="46"/>
      <c r="K224" s="47"/>
      <c r="L224" s="48"/>
      <c r="M224" s="49"/>
    </row>
    <row r="225" ht="56.25" outlineLevel="1" spans="1:13">
      <c r="A225" s="35">
        <v>1</v>
      </c>
      <c r="B225" s="38" t="s">
        <v>235</v>
      </c>
      <c r="C225" s="38" t="s">
        <v>236</v>
      </c>
      <c r="D225" s="39" t="s">
        <v>34</v>
      </c>
      <c r="E225" s="40">
        <v>12</v>
      </c>
      <c r="F225" s="41">
        <v>147.21</v>
      </c>
      <c r="G225" s="41">
        <v>400</v>
      </c>
      <c r="H225" s="41">
        <v>76.95</v>
      </c>
      <c r="I225" s="41">
        <v>45.98</v>
      </c>
      <c r="J225" s="41">
        <v>60.31</v>
      </c>
      <c r="K225" s="41">
        <v>730.45</v>
      </c>
      <c r="L225" s="50">
        <f t="shared" si="12"/>
        <v>8765.4</v>
      </c>
      <c r="M225" s="52" t="s">
        <v>237</v>
      </c>
    </row>
    <row r="226" ht="56.25" outlineLevel="1" spans="1:13">
      <c r="A226" s="35">
        <v>2</v>
      </c>
      <c r="B226" s="38" t="s">
        <v>238</v>
      </c>
      <c r="C226" s="38" t="s">
        <v>239</v>
      </c>
      <c r="D226" s="39" t="s">
        <v>34</v>
      </c>
      <c r="E226" s="40">
        <v>16</v>
      </c>
      <c r="F226" s="41">
        <v>265.62</v>
      </c>
      <c r="G226" s="41">
        <v>3600</v>
      </c>
      <c r="H226" s="41">
        <v>173.29</v>
      </c>
      <c r="I226" s="41">
        <v>93.57</v>
      </c>
      <c r="J226" s="41">
        <v>407.92</v>
      </c>
      <c r="K226" s="41">
        <v>4540.4</v>
      </c>
      <c r="L226" s="50">
        <f t="shared" si="12"/>
        <v>72646.4</v>
      </c>
      <c r="M226" s="49" t="s">
        <v>35</v>
      </c>
    </row>
    <row r="227" ht="67.5" outlineLevel="1" spans="1:13">
      <c r="A227" s="35">
        <v>3</v>
      </c>
      <c r="B227" s="38" t="s">
        <v>238</v>
      </c>
      <c r="C227" s="38" t="s">
        <v>240</v>
      </c>
      <c r="D227" s="39" t="s">
        <v>34</v>
      </c>
      <c r="E227" s="35">
        <v>6</v>
      </c>
      <c r="F227" s="41">
        <v>265.62</v>
      </c>
      <c r="G227" s="41">
        <v>3600</v>
      </c>
      <c r="H227" s="41">
        <v>173.29</v>
      </c>
      <c r="I227" s="41">
        <v>93.57</v>
      </c>
      <c r="J227" s="41">
        <v>407.92</v>
      </c>
      <c r="K227" s="41">
        <v>4540.4</v>
      </c>
      <c r="L227" s="50">
        <f t="shared" si="12"/>
        <v>27242.4</v>
      </c>
      <c r="M227" s="49" t="s">
        <v>35</v>
      </c>
    </row>
    <row r="228" ht="56.25" outlineLevel="1" spans="1:13">
      <c r="A228" s="35">
        <v>4</v>
      </c>
      <c r="B228" s="38" t="s">
        <v>238</v>
      </c>
      <c r="C228" s="38" t="s">
        <v>241</v>
      </c>
      <c r="D228" s="39" t="s">
        <v>34</v>
      </c>
      <c r="E228" s="35">
        <v>4</v>
      </c>
      <c r="F228" s="41">
        <v>265.62</v>
      </c>
      <c r="G228" s="41">
        <v>3600</v>
      </c>
      <c r="H228" s="41">
        <v>173.29</v>
      </c>
      <c r="I228" s="41">
        <v>93.57</v>
      </c>
      <c r="J228" s="41">
        <v>407.92</v>
      </c>
      <c r="K228" s="41">
        <v>4540.4</v>
      </c>
      <c r="L228" s="50">
        <f t="shared" si="12"/>
        <v>18161.6</v>
      </c>
      <c r="M228" s="49" t="s">
        <v>35</v>
      </c>
    </row>
    <row r="229" ht="56.25" outlineLevel="1" spans="1:13">
      <c r="A229" s="35">
        <v>5</v>
      </c>
      <c r="B229" s="38" t="s">
        <v>242</v>
      </c>
      <c r="C229" s="38" t="s">
        <v>243</v>
      </c>
      <c r="D229" s="39" t="s">
        <v>34</v>
      </c>
      <c r="E229" s="35">
        <v>36</v>
      </c>
      <c r="F229" s="41">
        <v>100.38</v>
      </c>
      <c r="G229" s="41">
        <v>510</v>
      </c>
      <c r="H229" s="41">
        <v>50.83</v>
      </c>
      <c r="I229" s="41">
        <v>31.19</v>
      </c>
      <c r="J229" s="41">
        <v>71.32</v>
      </c>
      <c r="K229" s="41">
        <v>763.72</v>
      </c>
      <c r="L229" s="50">
        <f t="shared" si="12"/>
        <v>27493.92</v>
      </c>
      <c r="M229" s="52" t="s">
        <v>237</v>
      </c>
    </row>
    <row r="230" ht="56.25" outlineLevel="1" spans="1:13">
      <c r="A230" s="35">
        <v>6</v>
      </c>
      <c r="B230" s="38" t="s">
        <v>242</v>
      </c>
      <c r="C230" s="38" t="s">
        <v>244</v>
      </c>
      <c r="D230" s="39" t="s">
        <v>34</v>
      </c>
      <c r="E230" s="35">
        <v>15</v>
      </c>
      <c r="F230" s="41">
        <v>100.38</v>
      </c>
      <c r="G230" s="41">
        <v>510</v>
      </c>
      <c r="H230" s="41">
        <v>50.83</v>
      </c>
      <c r="I230" s="41">
        <v>31.19</v>
      </c>
      <c r="J230" s="41">
        <v>71.32</v>
      </c>
      <c r="K230" s="41">
        <v>763.72</v>
      </c>
      <c r="L230" s="50">
        <f t="shared" si="12"/>
        <v>11455.8</v>
      </c>
      <c r="M230" s="52" t="s">
        <v>237</v>
      </c>
    </row>
    <row r="231" ht="67.5" outlineLevel="1" spans="1:13">
      <c r="A231" s="35">
        <v>7</v>
      </c>
      <c r="B231" s="38" t="s">
        <v>245</v>
      </c>
      <c r="C231" s="38" t="s">
        <v>246</v>
      </c>
      <c r="D231" s="39" t="s">
        <v>34</v>
      </c>
      <c r="E231" s="35">
        <v>6</v>
      </c>
      <c r="F231" s="41">
        <v>246.13</v>
      </c>
      <c r="G231" s="41">
        <v>2070</v>
      </c>
      <c r="H231" s="41">
        <v>114.79</v>
      </c>
      <c r="I231" s="41">
        <v>78.39</v>
      </c>
      <c r="J231" s="41">
        <v>243.84</v>
      </c>
      <c r="K231" s="41">
        <v>2753.15</v>
      </c>
      <c r="L231" s="50">
        <f t="shared" si="12"/>
        <v>16518.9</v>
      </c>
      <c r="M231" s="49" t="s">
        <v>35</v>
      </c>
    </row>
    <row r="232" ht="67.5" outlineLevel="1" spans="1:13">
      <c r="A232" s="35">
        <v>8</v>
      </c>
      <c r="B232" s="38" t="s">
        <v>245</v>
      </c>
      <c r="C232" s="38" t="s">
        <v>247</v>
      </c>
      <c r="D232" s="39" t="s">
        <v>34</v>
      </c>
      <c r="E232" s="35">
        <v>61</v>
      </c>
      <c r="F232" s="41">
        <v>246.13</v>
      </c>
      <c r="G232" s="41">
        <v>1712</v>
      </c>
      <c r="H232" s="41">
        <v>114.79</v>
      </c>
      <c r="I232" s="41">
        <v>78.39</v>
      </c>
      <c r="J232" s="41">
        <v>211.62</v>
      </c>
      <c r="K232" s="41">
        <v>2362.93</v>
      </c>
      <c r="L232" s="50">
        <f t="shared" si="12"/>
        <v>144138.73</v>
      </c>
      <c r="M232" s="49" t="s">
        <v>35</v>
      </c>
    </row>
    <row r="233" ht="67.5" outlineLevel="1" spans="1:13">
      <c r="A233" s="35">
        <v>9</v>
      </c>
      <c r="B233" s="38" t="s">
        <v>245</v>
      </c>
      <c r="C233" s="38" t="s">
        <v>248</v>
      </c>
      <c r="D233" s="39" t="s">
        <v>34</v>
      </c>
      <c r="E233" s="35">
        <v>36</v>
      </c>
      <c r="F233" s="41">
        <v>246.13</v>
      </c>
      <c r="G233" s="41">
        <v>1425</v>
      </c>
      <c r="H233" s="41">
        <v>114.79</v>
      </c>
      <c r="I233" s="41">
        <v>78.39</v>
      </c>
      <c r="J233" s="41">
        <v>185.79</v>
      </c>
      <c r="K233" s="41">
        <v>2050.1</v>
      </c>
      <c r="L233" s="50">
        <f t="shared" si="12"/>
        <v>73803.6</v>
      </c>
      <c r="M233" s="49" t="s">
        <v>35</v>
      </c>
    </row>
    <row r="234" ht="56.25" outlineLevel="1" spans="1:13">
      <c r="A234" s="35">
        <v>10</v>
      </c>
      <c r="B234" s="38" t="s">
        <v>249</v>
      </c>
      <c r="C234" s="38" t="s">
        <v>250</v>
      </c>
      <c r="D234" s="39" t="s">
        <v>73</v>
      </c>
      <c r="E234" s="35">
        <v>794</v>
      </c>
      <c r="F234" s="41">
        <v>64.15</v>
      </c>
      <c r="G234" s="41">
        <v>60</v>
      </c>
      <c r="H234" s="41">
        <v>53.84</v>
      </c>
      <c r="I234" s="41">
        <v>19.29</v>
      </c>
      <c r="J234" s="41">
        <v>19.11</v>
      </c>
      <c r="K234" s="41">
        <v>216.39</v>
      </c>
      <c r="L234" s="50">
        <f t="shared" si="12"/>
        <v>171813.66</v>
      </c>
      <c r="M234" s="52" t="s">
        <v>237</v>
      </c>
    </row>
    <row r="235" ht="56.25" outlineLevel="1" spans="1:13">
      <c r="A235" s="35">
        <v>11</v>
      </c>
      <c r="B235" s="38" t="s">
        <v>251</v>
      </c>
      <c r="C235" s="38" t="s">
        <v>252</v>
      </c>
      <c r="D235" s="39" t="s">
        <v>64</v>
      </c>
      <c r="E235" s="35">
        <v>369</v>
      </c>
      <c r="F235" s="41">
        <v>23.55</v>
      </c>
      <c r="G235" s="41">
        <v>620</v>
      </c>
      <c r="H235" s="41">
        <v>29.19</v>
      </c>
      <c r="I235" s="41">
        <v>7.8</v>
      </c>
      <c r="J235" s="41">
        <v>61.25</v>
      </c>
      <c r="K235" s="41">
        <v>741.79</v>
      </c>
      <c r="L235" s="50">
        <f t="shared" si="12"/>
        <v>273720.51</v>
      </c>
      <c r="M235" s="52" t="s">
        <v>237</v>
      </c>
    </row>
    <row r="236" ht="56.25" outlineLevel="1" spans="1:13">
      <c r="A236" s="35">
        <v>12</v>
      </c>
      <c r="B236" s="38" t="s">
        <v>251</v>
      </c>
      <c r="C236" s="38" t="s">
        <v>253</v>
      </c>
      <c r="D236" s="39" t="s">
        <v>64</v>
      </c>
      <c r="E236" s="35">
        <v>39</v>
      </c>
      <c r="F236" s="41">
        <v>31.33</v>
      </c>
      <c r="G236" s="41">
        <v>850</v>
      </c>
      <c r="H236" s="41">
        <v>33.14</v>
      </c>
      <c r="I236" s="41">
        <v>10.26</v>
      </c>
      <c r="J236" s="41">
        <v>83.23</v>
      </c>
      <c r="K236" s="41">
        <v>1007.96</v>
      </c>
      <c r="L236" s="50">
        <f t="shared" ref="L236:L242" si="13">K236*E236</f>
        <v>39310.44</v>
      </c>
      <c r="M236" s="52" t="s">
        <v>237</v>
      </c>
    </row>
    <row r="237" ht="56.25" outlineLevel="1" spans="1:13">
      <c r="A237" s="35">
        <v>13</v>
      </c>
      <c r="B237" s="38" t="s">
        <v>207</v>
      </c>
      <c r="C237" s="38" t="s">
        <v>254</v>
      </c>
      <c r="D237" s="39" t="s">
        <v>64</v>
      </c>
      <c r="E237" s="35">
        <v>93.6</v>
      </c>
      <c r="F237" s="41">
        <v>22.77</v>
      </c>
      <c r="G237" s="41">
        <v>42.22</v>
      </c>
      <c r="H237" s="41">
        <v>7.72</v>
      </c>
      <c r="I237" s="41">
        <v>7.47</v>
      </c>
      <c r="J237" s="41">
        <v>7.22</v>
      </c>
      <c r="K237" s="41">
        <v>87.4</v>
      </c>
      <c r="L237" s="50">
        <f t="shared" si="13"/>
        <v>8180.64</v>
      </c>
      <c r="M237" s="52" t="s">
        <v>76</v>
      </c>
    </row>
    <row r="238" ht="56.25" outlineLevel="1" spans="1:13">
      <c r="A238" s="35">
        <v>14</v>
      </c>
      <c r="B238" s="38" t="s">
        <v>207</v>
      </c>
      <c r="C238" s="38" t="s">
        <v>255</v>
      </c>
      <c r="D238" s="39" t="s">
        <v>64</v>
      </c>
      <c r="E238" s="35">
        <v>82</v>
      </c>
      <c r="F238" s="41">
        <v>22.77</v>
      </c>
      <c r="G238" s="41">
        <v>30.3</v>
      </c>
      <c r="H238" s="41">
        <v>7.72</v>
      </c>
      <c r="I238" s="41">
        <v>7.47</v>
      </c>
      <c r="J238" s="41">
        <v>6.14</v>
      </c>
      <c r="K238" s="41">
        <v>74.4</v>
      </c>
      <c r="L238" s="50">
        <f t="shared" si="13"/>
        <v>6100.8</v>
      </c>
      <c r="M238" s="52" t="s">
        <v>76</v>
      </c>
    </row>
    <row r="239" ht="67.5" outlineLevel="1" spans="1:13">
      <c r="A239" s="35">
        <v>15</v>
      </c>
      <c r="B239" s="38" t="s">
        <v>213</v>
      </c>
      <c r="C239" s="38" t="s">
        <v>256</v>
      </c>
      <c r="D239" s="39" t="s">
        <v>64</v>
      </c>
      <c r="E239" s="35">
        <v>1482</v>
      </c>
      <c r="F239" s="41">
        <v>8.04</v>
      </c>
      <c r="G239" s="41">
        <v>196.95</v>
      </c>
      <c r="H239" s="41">
        <v>4.97</v>
      </c>
      <c r="I239" s="41">
        <v>2.83</v>
      </c>
      <c r="J239" s="41">
        <v>19.15</v>
      </c>
      <c r="K239" s="41">
        <v>231.94</v>
      </c>
      <c r="L239" s="50">
        <f t="shared" si="13"/>
        <v>343735.08</v>
      </c>
      <c r="M239" s="52" t="s">
        <v>65</v>
      </c>
    </row>
    <row r="240" ht="67.5" outlineLevel="1" spans="1:13">
      <c r="A240" s="35">
        <v>16</v>
      </c>
      <c r="B240" s="38" t="s">
        <v>213</v>
      </c>
      <c r="C240" s="38" t="s">
        <v>257</v>
      </c>
      <c r="D240" s="39" t="s">
        <v>64</v>
      </c>
      <c r="E240" s="35">
        <v>75</v>
      </c>
      <c r="F240" s="41">
        <v>9.6</v>
      </c>
      <c r="G240" s="41">
        <v>262.6</v>
      </c>
      <c r="H240" s="41">
        <v>6.9</v>
      </c>
      <c r="I240" s="41">
        <v>3.33</v>
      </c>
      <c r="J240" s="41">
        <v>25.42</v>
      </c>
      <c r="K240" s="41">
        <v>307.85</v>
      </c>
      <c r="L240" s="50">
        <f t="shared" si="13"/>
        <v>23088.75</v>
      </c>
      <c r="M240" s="52" t="s">
        <v>65</v>
      </c>
    </row>
    <row r="241" ht="78.75" outlineLevel="1" spans="1:13">
      <c r="A241" s="35">
        <v>17</v>
      </c>
      <c r="B241" s="38" t="s">
        <v>220</v>
      </c>
      <c r="C241" s="38" t="s">
        <v>258</v>
      </c>
      <c r="D241" s="39" t="s">
        <v>84</v>
      </c>
      <c r="E241" s="35">
        <v>176</v>
      </c>
      <c r="F241" s="41">
        <v>85</v>
      </c>
      <c r="G241" s="41">
        <v>51.2</v>
      </c>
      <c r="H241" s="41">
        <v>117.26</v>
      </c>
      <c r="I241" s="41">
        <v>25.86</v>
      </c>
      <c r="J241" s="41">
        <v>26.04</v>
      </c>
      <c r="K241" s="41">
        <v>305.36</v>
      </c>
      <c r="L241" s="50">
        <f t="shared" si="13"/>
        <v>53743.36</v>
      </c>
      <c r="M241" s="52" t="s">
        <v>218</v>
      </c>
    </row>
    <row r="242" ht="78.75" outlineLevel="1" spans="1:13">
      <c r="A242" s="35">
        <v>18</v>
      </c>
      <c r="B242" s="38" t="s">
        <v>220</v>
      </c>
      <c r="C242" s="38" t="s">
        <v>259</v>
      </c>
      <c r="D242" s="39" t="s">
        <v>84</v>
      </c>
      <c r="E242" s="35">
        <v>30</v>
      </c>
      <c r="F242" s="41">
        <v>98.07</v>
      </c>
      <c r="G242" s="41">
        <v>66.7</v>
      </c>
      <c r="H242" s="41">
        <v>153.38</v>
      </c>
      <c r="I242" s="41">
        <v>29.96</v>
      </c>
      <c r="J242" s="41">
        <v>33.13</v>
      </c>
      <c r="K242" s="41">
        <v>381.24</v>
      </c>
      <c r="L242" s="50">
        <f t="shared" si="13"/>
        <v>11437.2</v>
      </c>
      <c r="M242" s="52" t="s">
        <v>218</v>
      </c>
    </row>
    <row r="243" ht="22" customHeight="1" spans="1:13">
      <c r="A243" s="35">
        <v>17</v>
      </c>
      <c r="B243" s="42" t="s">
        <v>87</v>
      </c>
      <c r="C243" s="42"/>
      <c r="D243" s="39"/>
      <c r="E243" s="35"/>
      <c r="F243" s="36"/>
      <c r="G243" s="37"/>
      <c r="H243" s="36"/>
      <c r="I243" s="45"/>
      <c r="J243" s="46"/>
      <c r="K243" s="47"/>
      <c r="L243" s="50">
        <f>SUM(L225:L242)</f>
        <v>1331357.19</v>
      </c>
      <c r="M243" s="49"/>
    </row>
    <row r="244" ht="23" customHeight="1" spans="1:13">
      <c r="A244" s="56" t="s">
        <v>260</v>
      </c>
      <c r="B244" s="57" t="s">
        <v>261</v>
      </c>
      <c r="C244" s="57"/>
      <c r="D244" s="38"/>
      <c r="E244" s="39"/>
      <c r="F244" s="58"/>
      <c r="G244" s="58"/>
      <c r="H244" s="36"/>
      <c r="I244" s="45"/>
      <c r="J244" s="46"/>
      <c r="K244" s="47"/>
      <c r="L244" s="50"/>
      <c r="M244" s="49"/>
    </row>
    <row r="245" ht="27" customHeight="1" spans="1:13">
      <c r="A245" s="56">
        <v>2.1</v>
      </c>
      <c r="B245" s="57" t="s">
        <v>262</v>
      </c>
      <c r="C245" s="57"/>
      <c r="D245" s="38"/>
      <c r="E245" s="39"/>
      <c r="F245" s="58"/>
      <c r="G245" s="58"/>
      <c r="H245" s="36"/>
      <c r="I245" s="45"/>
      <c r="J245" s="46"/>
      <c r="K245" s="47"/>
      <c r="L245" s="50"/>
      <c r="M245" s="49"/>
    </row>
    <row r="246" ht="157.5" outlineLevel="1" spans="1:13">
      <c r="A246" s="39">
        <v>1</v>
      </c>
      <c r="B246" s="38" t="s">
        <v>263</v>
      </c>
      <c r="C246" s="38" t="s">
        <v>264</v>
      </c>
      <c r="D246" s="39" t="s">
        <v>64</v>
      </c>
      <c r="E246" s="39">
        <v>8.1</v>
      </c>
      <c r="F246" s="41">
        <v>815.31</v>
      </c>
      <c r="G246" s="41">
        <v>370.5</v>
      </c>
      <c r="H246" s="41">
        <v>832.67</v>
      </c>
      <c r="I246" s="41">
        <v>280.82</v>
      </c>
      <c r="J246" s="41">
        <v>206.93</v>
      </c>
      <c r="K246" s="41">
        <v>2506.23</v>
      </c>
      <c r="L246" s="50">
        <f>K246*E246</f>
        <v>20300.463</v>
      </c>
      <c r="M246" s="49"/>
    </row>
    <row r="247" ht="78.75" outlineLevel="1" spans="1:13">
      <c r="A247" s="39">
        <v>2</v>
      </c>
      <c r="B247" s="38" t="s">
        <v>265</v>
      </c>
      <c r="C247" s="38" t="s">
        <v>266</v>
      </c>
      <c r="D247" s="39" t="s">
        <v>64</v>
      </c>
      <c r="E247" s="39">
        <f>1.32*3</f>
        <v>3.96</v>
      </c>
      <c r="F247" s="41">
        <v>118.69</v>
      </c>
      <c r="G247" s="41">
        <v>17.33</v>
      </c>
      <c r="H247" s="41">
        <v>602.53</v>
      </c>
      <c r="I247" s="41">
        <v>44.61</v>
      </c>
      <c r="J247" s="41">
        <v>70.48</v>
      </c>
      <c r="K247" s="41">
        <v>853.64</v>
      </c>
      <c r="L247" s="50">
        <f t="shared" ref="L247:L256" si="14">K247*E247</f>
        <v>3380.4144</v>
      </c>
      <c r="M247" s="49"/>
    </row>
    <row r="248" ht="157.5" outlineLevel="1" spans="1:13">
      <c r="A248" s="39">
        <v>3</v>
      </c>
      <c r="B248" s="38" t="s">
        <v>267</v>
      </c>
      <c r="C248" s="38" t="s">
        <v>268</v>
      </c>
      <c r="D248" s="39" t="s">
        <v>64</v>
      </c>
      <c r="E248" s="39">
        <f>5.8+2.2</f>
        <v>8</v>
      </c>
      <c r="F248" s="41">
        <v>749.98</v>
      </c>
      <c r="G248" s="41">
        <v>349.9</v>
      </c>
      <c r="H248" s="41">
        <v>755.06</v>
      </c>
      <c r="I248" s="41">
        <v>251.1</v>
      </c>
      <c r="J248" s="41">
        <v>189.54</v>
      </c>
      <c r="K248" s="41">
        <v>2295.58</v>
      </c>
      <c r="L248" s="50">
        <f t="shared" si="14"/>
        <v>18364.64</v>
      </c>
      <c r="M248" s="49"/>
    </row>
    <row r="249" ht="123.75" outlineLevel="1" spans="1:13">
      <c r="A249" s="39">
        <v>4</v>
      </c>
      <c r="B249" s="38" t="s">
        <v>269</v>
      </c>
      <c r="C249" s="38" t="s">
        <v>270</v>
      </c>
      <c r="D249" s="39" t="s">
        <v>64</v>
      </c>
      <c r="E249" s="39">
        <v>1.6</v>
      </c>
      <c r="F249" s="41">
        <v>89.05</v>
      </c>
      <c r="G249" s="41">
        <v>23.78</v>
      </c>
      <c r="H249" s="41">
        <v>233.53</v>
      </c>
      <c r="I249" s="41">
        <v>31.68</v>
      </c>
      <c r="J249" s="41">
        <v>34.02</v>
      </c>
      <c r="K249" s="41">
        <v>412.06</v>
      </c>
      <c r="L249" s="50">
        <f t="shared" si="14"/>
        <v>659.296</v>
      </c>
      <c r="M249" s="49"/>
    </row>
    <row r="250" ht="157.5" outlineLevel="1" spans="1:13">
      <c r="A250" s="39">
        <v>5</v>
      </c>
      <c r="B250" s="38" t="s">
        <v>271</v>
      </c>
      <c r="C250" s="38" t="s">
        <v>264</v>
      </c>
      <c r="D250" s="39" t="s">
        <v>64</v>
      </c>
      <c r="E250" s="39">
        <f>36.88-E246-E248</f>
        <v>20.78</v>
      </c>
      <c r="F250" s="41">
        <v>607.89</v>
      </c>
      <c r="G250" s="41">
        <v>262.74</v>
      </c>
      <c r="H250" s="41">
        <v>531.6</v>
      </c>
      <c r="I250" s="41">
        <v>200.2</v>
      </c>
      <c r="J250" s="41">
        <v>144.21</v>
      </c>
      <c r="K250" s="41">
        <v>1746.64</v>
      </c>
      <c r="L250" s="50">
        <f t="shared" si="14"/>
        <v>36295.1792</v>
      </c>
      <c r="M250" s="49"/>
    </row>
    <row r="251" ht="67.5" outlineLevel="1" spans="1:13">
      <c r="A251" s="39">
        <v>6</v>
      </c>
      <c r="B251" s="38" t="s">
        <v>272</v>
      </c>
      <c r="C251" s="38" t="s">
        <v>273</v>
      </c>
      <c r="D251" s="39" t="s">
        <v>274</v>
      </c>
      <c r="E251" s="59">
        <f>(16.4*8-84.25-1.92*1.32-2.2*1+21.92-E252)*0.1</f>
        <v>5.98856</v>
      </c>
      <c r="F251" s="41">
        <v>290.5</v>
      </c>
      <c r="G251" s="41"/>
      <c r="H251" s="41">
        <v>661.43</v>
      </c>
      <c r="I251" s="41">
        <v>117.64</v>
      </c>
      <c r="J251" s="41">
        <v>96.28</v>
      </c>
      <c r="K251" s="41">
        <v>1165.85</v>
      </c>
      <c r="L251" s="50">
        <f t="shared" si="14"/>
        <v>6981.762676</v>
      </c>
      <c r="M251" s="49"/>
    </row>
    <row r="252" ht="45" outlineLevel="1" spans="1:13">
      <c r="A252" s="39">
        <v>7</v>
      </c>
      <c r="B252" s="38" t="s">
        <v>275</v>
      </c>
      <c r="C252" s="38" t="s">
        <v>276</v>
      </c>
      <c r="D252" s="39" t="s">
        <v>277</v>
      </c>
      <c r="E252" s="39">
        <f>2.6+1.65</f>
        <v>4.25</v>
      </c>
      <c r="F252" s="41">
        <v>82.59</v>
      </c>
      <c r="G252" s="41"/>
      <c r="H252" s="41">
        <v>95.57</v>
      </c>
      <c r="I252" s="41">
        <v>29.41</v>
      </c>
      <c r="J252" s="41">
        <v>18.68</v>
      </c>
      <c r="K252" s="41">
        <v>226.25</v>
      </c>
      <c r="L252" s="50">
        <f t="shared" si="14"/>
        <v>961.5625</v>
      </c>
      <c r="M252" s="49"/>
    </row>
    <row r="253" ht="56.25" outlineLevel="1" spans="1:13">
      <c r="A253" s="39">
        <v>8</v>
      </c>
      <c r="B253" s="38" t="s">
        <v>278</v>
      </c>
      <c r="C253" s="38" t="s">
        <v>279</v>
      </c>
      <c r="D253" s="39" t="s">
        <v>277</v>
      </c>
      <c r="E253" s="39">
        <f>(16.4+8)*2*2.78-E255</f>
        <v>126.034</v>
      </c>
      <c r="F253" s="41">
        <v>27.32</v>
      </c>
      <c r="G253" s="41"/>
      <c r="H253" s="41">
        <v>16.48</v>
      </c>
      <c r="I253" s="41">
        <v>8.45</v>
      </c>
      <c r="J253" s="41">
        <v>4.7</v>
      </c>
      <c r="K253" s="41">
        <v>56.95</v>
      </c>
      <c r="L253" s="50">
        <f t="shared" si="14"/>
        <v>7177.6363</v>
      </c>
      <c r="M253" s="49"/>
    </row>
    <row r="254" ht="56.25" outlineLevel="1" spans="1:13">
      <c r="A254" s="39">
        <v>9</v>
      </c>
      <c r="B254" s="38" t="s">
        <v>280</v>
      </c>
      <c r="C254" s="38" t="s">
        <v>281</v>
      </c>
      <c r="D254" s="39" t="s">
        <v>277</v>
      </c>
      <c r="E254" s="39">
        <f>16.4*8</f>
        <v>131.2</v>
      </c>
      <c r="F254" s="41">
        <v>32.93</v>
      </c>
      <c r="G254" s="41"/>
      <c r="H254" s="41">
        <v>18.54</v>
      </c>
      <c r="I254" s="41">
        <v>11.56</v>
      </c>
      <c r="J254" s="41">
        <v>5.67</v>
      </c>
      <c r="K254" s="41">
        <v>68.7</v>
      </c>
      <c r="L254" s="50">
        <f t="shared" si="14"/>
        <v>9013.44</v>
      </c>
      <c r="M254" s="49"/>
    </row>
    <row r="255" ht="78.75" outlineLevel="1" spans="1:13">
      <c r="A255" s="39">
        <v>10</v>
      </c>
      <c r="B255" s="38" t="s">
        <v>282</v>
      </c>
      <c r="C255" s="38" t="s">
        <v>283</v>
      </c>
      <c r="D255" s="39" t="s">
        <v>277</v>
      </c>
      <c r="E255" s="39">
        <f>2.4*2.7+1.5*2.1</f>
        <v>9.63</v>
      </c>
      <c r="F255" s="41">
        <v>37.85</v>
      </c>
      <c r="G255" s="41"/>
      <c r="H255" s="41">
        <v>457.75</v>
      </c>
      <c r="I255" s="41">
        <v>10.32</v>
      </c>
      <c r="J255" s="41">
        <v>45.53</v>
      </c>
      <c r="K255" s="41">
        <v>551.45</v>
      </c>
      <c r="L255" s="50">
        <f t="shared" si="14"/>
        <v>5310.4635</v>
      </c>
      <c r="M255" s="49"/>
    </row>
    <row r="256" ht="45" outlineLevel="1" spans="1:13">
      <c r="A256" s="39">
        <v>11</v>
      </c>
      <c r="B256" s="38" t="s">
        <v>284</v>
      </c>
      <c r="C256" s="38" t="s">
        <v>285</v>
      </c>
      <c r="D256" s="39" t="s">
        <v>274</v>
      </c>
      <c r="E256" s="60">
        <v>4.191992</v>
      </c>
      <c r="F256" s="41">
        <v>48.44</v>
      </c>
      <c r="G256" s="41"/>
      <c r="H256" s="41">
        <v>19.7</v>
      </c>
      <c r="I256" s="41">
        <v>10.46</v>
      </c>
      <c r="J256" s="41">
        <v>7.07</v>
      </c>
      <c r="K256" s="41">
        <v>85.67</v>
      </c>
      <c r="L256" s="50">
        <f t="shared" si="14"/>
        <v>359.12795464</v>
      </c>
      <c r="M256" s="49"/>
    </row>
    <row r="257" ht="22" customHeight="1" spans="1:13">
      <c r="A257" s="39">
        <v>12</v>
      </c>
      <c r="B257" s="42" t="s">
        <v>87</v>
      </c>
      <c r="C257" s="42"/>
      <c r="D257" s="39"/>
      <c r="E257" s="35"/>
      <c r="F257" s="36"/>
      <c r="G257" s="37"/>
      <c r="H257" s="36"/>
      <c r="I257" s="45"/>
      <c r="J257" s="46"/>
      <c r="K257" s="47"/>
      <c r="L257" s="50">
        <f>SUM(L246:L256)</f>
        <v>108803.98553064</v>
      </c>
      <c r="M257" s="49"/>
    </row>
    <row r="258" ht="27" customHeight="1" spans="1:13">
      <c r="A258" s="56">
        <v>2.2</v>
      </c>
      <c r="B258" s="57" t="s">
        <v>286</v>
      </c>
      <c r="C258" s="57"/>
      <c r="D258" s="38"/>
      <c r="E258" s="39"/>
      <c r="F258" s="58"/>
      <c r="G258" s="58"/>
      <c r="H258" s="49"/>
      <c r="I258" s="47"/>
      <c r="J258" s="47"/>
      <c r="K258" s="47"/>
      <c r="L258" s="48"/>
      <c r="M258" s="49"/>
    </row>
    <row r="259" ht="157.5" outlineLevel="1" spans="1:13">
      <c r="A259" s="39">
        <v>1</v>
      </c>
      <c r="B259" s="38" t="s">
        <v>263</v>
      </c>
      <c r="C259" s="38" t="s">
        <v>264</v>
      </c>
      <c r="D259" s="39" t="s">
        <v>64</v>
      </c>
      <c r="E259" s="39">
        <v>4.1</v>
      </c>
      <c r="F259" s="41">
        <v>718.48</v>
      </c>
      <c r="G259" s="41">
        <v>349.61</v>
      </c>
      <c r="H259" s="41">
        <v>800.54</v>
      </c>
      <c r="I259" s="41">
        <v>239.15</v>
      </c>
      <c r="J259" s="41">
        <v>189.7</v>
      </c>
      <c r="K259" s="41">
        <v>2297.48</v>
      </c>
      <c r="L259" s="50">
        <f>K259*E259</f>
        <v>9419.668</v>
      </c>
      <c r="M259" s="49"/>
    </row>
    <row r="260" ht="78.75" outlineLevel="1" spans="1:13">
      <c r="A260" s="39">
        <v>2</v>
      </c>
      <c r="B260" s="38" t="s">
        <v>265</v>
      </c>
      <c r="C260" s="38" t="s">
        <v>266</v>
      </c>
      <c r="D260" s="39" t="s">
        <v>64</v>
      </c>
      <c r="E260" s="39">
        <f>1.32*3</f>
        <v>3.96</v>
      </c>
      <c r="F260" s="41">
        <v>118.69</v>
      </c>
      <c r="G260" s="41">
        <v>17.33</v>
      </c>
      <c r="H260" s="41">
        <v>602.53</v>
      </c>
      <c r="I260" s="41">
        <v>44.61</v>
      </c>
      <c r="J260" s="41">
        <v>70.48</v>
      </c>
      <c r="K260" s="41">
        <v>853.64</v>
      </c>
      <c r="L260" s="50">
        <f>K260*E260</f>
        <v>3380.4144</v>
      </c>
      <c r="M260" s="49"/>
    </row>
    <row r="261" ht="157.5" outlineLevel="1" spans="1:13">
      <c r="A261" s="39">
        <v>3</v>
      </c>
      <c r="B261" s="38" t="s">
        <v>267</v>
      </c>
      <c r="C261" s="38" t="s">
        <v>268</v>
      </c>
      <c r="D261" s="39" t="s">
        <v>64</v>
      </c>
      <c r="E261" s="39">
        <f>5.2+2.2</f>
        <v>7.4</v>
      </c>
      <c r="F261" s="41">
        <v>625.19</v>
      </c>
      <c r="G261" s="41">
        <v>262.74</v>
      </c>
      <c r="H261" s="41">
        <v>704.21</v>
      </c>
      <c r="I261" s="41">
        <v>208.96</v>
      </c>
      <c r="J261" s="41">
        <v>162.09</v>
      </c>
      <c r="K261" s="41">
        <v>1963.19</v>
      </c>
      <c r="L261" s="50">
        <f>K261*E261</f>
        <v>14527.606</v>
      </c>
      <c r="M261" s="49"/>
    </row>
    <row r="262" ht="123.75" outlineLevel="1" spans="1:13">
      <c r="A262" s="39">
        <v>4</v>
      </c>
      <c r="B262" s="38" t="s">
        <v>269</v>
      </c>
      <c r="C262" s="38" t="s">
        <v>270</v>
      </c>
      <c r="D262" s="39" t="s">
        <v>64</v>
      </c>
      <c r="E262" s="39">
        <v>0.8</v>
      </c>
      <c r="F262" s="41">
        <v>89.05</v>
      </c>
      <c r="G262" s="41">
        <v>23.78</v>
      </c>
      <c r="H262" s="41">
        <v>233.53</v>
      </c>
      <c r="I262" s="41">
        <v>31.68</v>
      </c>
      <c r="J262" s="41">
        <v>34.02</v>
      </c>
      <c r="K262" s="41">
        <v>412.06</v>
      </c>
      <c r="L262" s="50">
        <f t="shared" ref="L262:L272" si="15">K262*E262</f>
        <v>329.648</v>
      </c>
      <c r="M262" s="49"/>
    </row>
    <row r="263" ht="157.5" outlineLevel="1" spans="1:13">
      <c r="A263" s="39">
        <v>5</v>
      </c>
      <c r="B263" s="38" t="s">
        <v>271</v>
      </c>
      <c r="C263" s="38" t="s">
        <v>264</v>
      </c>
      <c r="D263" s="39" t="s">
        <v>64</v>
      </c>
      <c r="E263" s="39">
        <f>9.64+1.3+2.1+2.066+1.6-E259-E261</f>
        <v>5.206</v>
      </c>
      <c r="F263" s="41">
        <v>607.89</v>
      </c>
      <c r="G263" s="41">
        <v>262.74</v>
      </c>
      <c r="H263" s="41">
        <v>531.6</v>
      </c>
      <c r="I263" s="41">
        <v>200.2</v>
      </c>
      <c r="J263" s="41">
        <v>144.21</v>
      </c>
      <c r="K263" s="41">
        <v>1746.64</v>
      </c>
      <c r="L263" s="50">
        <f t="shared" si="15"/>
        <v>9093.00784</v>
      </c>
      <c r="M263" s="49"/>
    </row>
    <row r="264" ht="67.5" outlineLevel="1" spans="1:13">
      <c r="A264" s="39">
        <v>6</v>
      </c>
      <c r="B264" s="38" t="s">
        <v>272</v>
      </c>
      <c r="C264" s="38" t="s">
        <v>273</v>
      </c>
      <c r="D264" s="39" t="s">
        <v>274</v>
      </c>
      <c r="E264" s="39">
        <f>(137.09+9.64-59.2-E265)*0.1</f>
        <v>8.402</v>
      </c>
      <c r="F264" s="41">
        <v>185.47</v>
      </c>
      <c r="G264" s="41"/>
      <c r="H264" s="41">
        <v>601.86</v>
      </c>
      <c r="I264" s="41">
        <v>76.05</v>
      </c>
      <c r="J264" s="41">
        <v>77.71</v>
      </c>
      <c r="K264" s="41">
        <v>941.09</v>
      </c>
      <c r="L264" s="50">
        <f t="shared" si="15"/>
        <v>7907.03818</v>
      </c>
      <c r="M264" s="49"/>
    </row>
    <row r="265" ht="45" outlineLevel="1" spans="1:13">
      <c r="A265" s="39">
        <v>7</v>
      </c>
      <c r="B265" s="38" t="s">
        <v>275</v>
      </c>
      <c r="C265" s="38" t="s">
        <v>276</v>
      </c>
      <c r="D265" s="39" t="s">
        <v>277</v>
      </c>
      <c r="E265" s="39">
        <f>2.16+1.35</f>
        <v>3.51</v>
      </c>
      <c r="F265" s="41">
        <v>82.33</v>
      </c>
      <c r="G265" s="41"/>
      <c r="H265" s="41">
        <v>95.23</v>
      </c>
      <c r="I265" s="41">
        <v>29.32</v>
      </c>
      <c r="J265" s="41">
        <v>18.62</v>
      </c>
      <c r="K265" s="41">
        <v>225.5</v>
      </c>
      <c r="L265" s="50">
        <f t="shared" si="15"/>
        <v>791.505</v>
      </c>
      <c r="M265" s="49"/>
    </row>
    <row r="266" ht="56.25" outlineLevel="1" spans="1:13">
      <c r="A266" s="39">
        <v>8</v>
      </c>
      <c r="B266" s="38" t="s">
        <v>278</v>
      </c>
      <c r="C266" s="38" t="s">
        <v>279</v>
      </c>
      <c r="D266" s="39" t="s">
        <v>277</v>
      </c>
      <c r="E266" s="39">
        <f>49.41*2.78-E268</f>
        <v>127.7298</v>
      </c>
      <c r="F266" s="41">
        <v>27.32</v>
      </c>
      <c r="G266" s="41"/>
      <c r="H266" s="41">
        <v>16.48</v>
      </c>
      <c r="I266" s="41">
        <v>8.45</v>
      </c>
      <c r="J266" s="41">
        <v>4.7</v>
      </c>
      <c r="K266" s="41">
        <v>56.95</v>
      </c>
      <c r="L266" s="50">
        <f t="shared" si="15"/>
        <v>7274.21211</v>
      </c>
      <c r="M266" s="49"/>
    </row>
    <row r="267" ht="56.25" outlineLevel="1" spans="1:13">
      <c r="A267" s="39">
        <v>9</v>
      </c>
      <c r="B267" s="38" t="s">
        <v>280</v>
      </c>
      <c r="C267" s="38" t="s">
        <v>281</v>
      </c>
      <c r="D267" s="39" t="s">
        <v>277</v>
      </c>
      <c r="E267" s="39">
        <v>137.8</v>
      </c>
      <c r="F267" s="41">
        <v>32.93</v>
      </c>
      <c r="G267" s="41"/>
      <c r="H267" s="41">
        <v>18.54</v>
      </c>
      <c r="I267" s="41">
        <v>11.56</v>
      </c>
      <c r="J267" s="41">
        <v>5.67</v>
      </c>
      <c r="K267" s="41">
        <v>68.7</v>
      </c>
      <c r="L267" s="50">
        <f t="shared" si="15"/>
        <v>9466.86</v>
      </c>
      <c r="M267" s="49"/>
    </row>
    <row r="268" ht="78.75" outlineLevel="1" spans="1:13">
      <c r="A268" s="39">
        <v>10</v>
      </c>
      <c r="B268" s="38" t="s">
        <v>282</v>
      </c>
      <c r="C268" s="38" t="s">
        <v>283</v>
      </c>
      <c r="D268" s="39" t="s">
        <v>277</v>
      </c>
      <c r="E268" s="39">
        <f>2.4*2.7+1.5*2.1</f>
        <v>9.63</v>
      </c>
      <c r="F268" s="41">
        <v>37.85</v>
      </c>
      <c r="G268" s="41"/>
      <c r="H268" s="41">
        <v>457.75</v>
      </c>
      <c r="I268" s="41">
        <v>10.32</v>
      </c>
      <c r="J268" s="41">
        <v>45.53</v>
      </c>
      <c r="K268" s="41">
        <v>551.45</v>
      </c>
      <c r="L268" s="50">
        <f t="shared" si="15"/>
        <v>5310.4635</v>
      </c>
      <c r="M268" s="49"/>
    </row>
    <row r="269" ht="45" outlineLevel="1" spans="1:13">
      <c r="A269" s="39">
        <v>11</v>
      </c>
      <c r="B269" s="38" t="s">
        <v>284</v>
      </c>
      <c r="C269" s="38" t="s">
        <v>285</v>
      </c>
      <c r="D269" s="39" t="s">
        <v>274</v>
      </c>
      <c r="E269" s="39">
        <f>E264*0.7</f>
        <v>5.8814</v>
      </c>
      <c r="F269" s="41">
        <v>48.44</v>
      </c>
      <c r="G269" s="41"/>
      <c r="H269" s="41">
        <v>19.7</v>
      </c>
      <c r="I269" s="41">
        <v>10.46</v>
      </c>
      <c r="J269" s="41">
        <v>7.07</v>
      </c>
      <c r="K269" s="41">
        <v>85.67</v>
      </c>
      <c r="L269" s="50">
        <f t="shared" si="15"/>
        <v>503.859538</v>
      </c>
      <c r="M269" s="49"/>
    </row>
    <row r="270" ht="21" customHeight="1" spans="1:13">
      <c r="A270" s="39">
        <v>12</v>
      </c>
      <c r="B270" s="42" t="s">
        <v>87</v>
      </c>
      <c r="C270" s="42"/>
      <c r="D270" s="39"/>
      <c r="E270" s="35"/>
      <c r="F270" s="36"/>
      <c r="G270" s="37"/>
      <c r="H270" s="36"/>
      <c r="I270" s="45"/>
      <c r="J270" s="46"/>
      <c r="K270" s="47">
        <f>F270+G270+H270+I270+J270</f>
        <v>0</v>
      </c>
      <c r="L270" s="50">
        <f>SUM(L259:L269)</f>
        <v>68004.282568</v>
      </c>
      <c r="M270" s="49"/>
    </row>
    <row r="271" ht="27" customHeight="1" spans="1:13">
      <c r="A271" s="56">
        <v>2.3</v>
      </c>
      <c r="B271" s="57" t="s">
        <v>287</v>
      </c>
      <c r="C271" s="57"/>
      <c r="D271" s="38"/>
      <c r="E271" s="39"/>
      <c r="F271" s="58"/>
      <c r="G271" s="58"/>
      <c r="H271" s="49"/>
      <c r="I271" s="47"/>
      <c r="J271" s="46"/>
      <c r="K271" s="47">
        <f>F271+G271+H271+I271+J271</f>
        <v>0</v>
      </c>
      <c r="L271" s="50">
        <f t="shared" si="15"/>
        <v>0</v>
      </c>
      <c r="M271" s="49"/>
    </row>
    <row r="272" ht="157.5" outlineLevel="1" spans="1:13">
      <c r="A272" s="39">
        <v>1</v>
      </c>
      <c r="B272" s="38" t="s">
        <v>263</v>
      </c>
      <c r="C272" s="38" t="s">
        <v>264</v>
      </c>
      <c r="D272" s="39" t="s">
        <v>64</v>
      </c>
      <c r="E272" s="39">
        <v>8.1</v>
      </c>
      <c r="F272" s="41">
        <v>718.48</v>
      </c>
      <c r="G272" s="41">
        <v>349.61</v>
      </c>
      <c r="H272" s="41">
        <v>800.54</v>
      </c>
      <c r="I272" s="41">
        <v>239.15</v>
      </c>
      <c r="J272" s="41">
        <v>189.7</v>
      </c>
      <c r="K272" s="41">
        <v>2297.48</v>
      </c>
      <c r="L272" s="50">
        <f t="shared" si="15"/>
        <v>18609.588</v>
      </c>
      <c r="M272" s="49"/>
    </row>
    <row r="273" ht="78.75" outlineLevel="1" spans="1:13">
      <c r="A273" s="39">
        <v>2</v>
      </c>
      <c r="B273" s="38" t="s">
        <v>265</v>
      </c>
      <c r="C273" s="38" t="s">
        <v>266</v>
      </c>
      <c r="D273" s="39" t="s">
        <v>64</v>
      </c>
      <c r="E273" s="39">
        <f>1.32*2</f>
        <v>2.64</v>
      </c>
      <c r="F273" s="41">
        <v>118.69</v>
      </c>
      <c r="G273" s="41">
        <v>17.33</v>
      </c>
      <c r="H273" s="41">
        <v>602.53</v>
      </c>
      <c r="I273" s="41">
        <v>44.61</v>
      </c>
      <c r="J273" s="41">
        <v>70.48</v>
      </c>
      <c r="K273" s="41">
        <v>853.64</v>
      </c>
      <c r="L273" s="50">
        <f t="shared" ref="L273:L288" si="16">K273*E273</f>
        <v>2253.6096</v>
      </c>
      <c r="M273" s="49"/>
    </row>
    <row r="274" ht="157.5" outlineLevel="1" spans="1:13">
      <c r="A274" s="39">
        <v>3</v>
      </c>
      <c r="B274" s="38" t="s">
        <v>267</v>
      </c>
      <c r="C274" s="38" t="s">
        <v>268</v>
      </c>
      <c r="D274" s="39" t="s">
        <v>64</v>
      </c>
      <c r="E274" s="39">
        <f>5.8+6.6</f>
        <v>12.4</v>
      </c>
      <c r="F274" s="41">
        <v>625.19</v>
      </c>
      <c r="G274" s="41">
        <v>262.74</v>
      </c>
      <c r="H274" s="41">
        <v>704.21</v>
      </c>
      <c r="I274" s="41">
        <v>208.96</v>
      </c>
      <c r="J274" s="41">
        <v>162.09</v>
      </c>
      <c r="K274" s="41">
        <v>1963.19</v>
      </c>
      <c r="L274" s="50">
        <f t="shared" si="16"/>
        <v>24343.556</v>
      </c>
      <c r="M274" s="49"/>
    </row>
    <row r="275" ht="123.75" outlineLevel="1" spans="1:13">
      <c r="A275" s="39">
        <v>4</v>
      </c>
      <c r="B275" s="38" t="s">
        <v>269</v>
      </c>
      <c r="C275" s="38" t="s">
        <v>270</v>
      </c>
      <c r="D275" s="39" t="s">
        <v>64</v>
      </c>
      <c r="E275" s="39">
        <v>0.8</v>
      </c>
      <c r="F275" s="41">
        <v>89.05</v>
      </c>
      <c r="G275" s="41">
        <v>23.78</v>
      </c>
      <c r="H275" s="41">
        <v>233.53</v>
      </c>
      <c r="I275" s="41">
        <v>31.68</v>
      </c>
      <c r="J275" s="41">
        <v>34.02</v>
      </c>
      <c r="K275" s="41">
        <v>412.06</v>
      </c>
      <c r="L275" s="50">
        <f t="shared" si="16"/>
        <v>329.648</v>
      </c>
      <c r="M275" s="49"/>
    </row>
    <row r="276" ht="157.5" outlineLevel="1" spans="1:13">
      <c r="A276" s="39">
        <v>5</v>
      </c>
      <c r="B276" s="38" t="s">
        <v>271</v>
      </c>
      <c r="C276" s="38" t="s">
        <v>264</v>
      </c>
      <c r="D276" s="39" t="s">
        <v>64</v>
      </c>
      <c r="E276" s="39">
        <f>4.5+5.14+2.1+1.2</f>
        <v>12.94</v>
      </c>
      <c r="F276" s="41">
        <v>607.89</v>
      </c>
      <c r="G276" s="41">
        <v>262.74</v>
      </c>
      <c r="H276" s="41">
        <v>531.6</v>
      </c>
      <c r="I276" s="41">
        <v>200.2</v>
      </c>
      <c r="J276" s="41">
        <v>144.21</v>
      </c>
      <c r="K276" s="41">
        <v>1746.64</v>
      </c>
      <c r="L276" s="50">
        <f t="shared" si="16"/>
        <v>22601.5216</v>
      </c>
      <c r="M276" s="49"/>
    </row>
    <row r="277" ht="67.5" outlineLevel="1" spans="1:13">
      <c r="A277" s="39">
        <v>6</v>
      </c>
      <c r="B277" s="38" t="s">
        <v>272</v>
      </c>
      <c r="C277" s="38" t="s">
        <v>273</v>
      </c>
      <c r="D277" s="39" t="s">
        <v>274</v>
      </c>
      <c r="E277" s="39">
        <f>(167.71+26.5-97.72-E278)*0.1</f>
        <v>9.298</v>
      </c>
      <c r="F277" s="41">
        <v>185.47</v>
      </c>
      <c r="G277" s="41"/>
      <c r="H277" s="41">
        <v>601.86</v>
      </c>
      <c r="I277" s="41">
        <v>76.05</v>
      </c>
      <c r="J277" s="41">
        <v>77.71</v>
      </c>
      <c r="K277" s="41">
        <v>941.09</v>
      </c>
      <c r="L277" s="50">
        <f t="shared" si="16"/>
        <v>8750.25482</v>
      </c>
      <c r="M277" s="49"/>
    </row>
    <row r="278" ht="45" outlineLevel="1" spans="1:13">
      <c r="A278" s="39">
        <v>7</v>
      </c>
      <c r="B278" s="38" t="s">
        <v>275</v>
      </c>
      <c r="C278" s="38" t="s">
        <v>276</v>
      </c>
      <c r="D278" s="39" t="s">
        <v>277</v>
      </c>
      <c r="E278" s="39">
        <f>2.16+1.35</f>
        <v>3.51</v>
      </c>
      <c r="F278" s="41">
        <v>82.33</v>
      </c>
      <c r="G278" s="41"/>
      <c r="H278" s="41">
        <v>95.23</v>
      </c>
      <c r="I278" s="41">
        <v>29.32</v>
      </c>
      <c r="J278" s="41">
        <v>18.62</v>
      </c>
      <c r="K278" s="41">
        <v>225.5</v>
      </c>
      <c r="L278" s="50">
        <f t="shared" si="16"/>
        <v>791.505</v>
      </c>
      <c r="M278" s="49"/>
    </row>
    <row r="279" ht="56.25" outlineLevel="1" spans="1:13">
      <c r="A279" s="39">
        <v>8</v>
      </c>
      <c r="B279" s="38" t="s">
        <v>278</v>
      </c>
      <c r="C279" s="38" t="s">
        <v>279</v>
      </c>
      <c r="D279" s="39" t="s">
        <v>277</v>
      </c>
      <c r="E279" s="39">
        <f>66.6*2.78-E281</f>
        <v>175.518</v>
      </c>
      <c r="F279" s="41">
        <v>27.32</v>
      </c>
      <c r="G279" s="41"/>
      <c r="H279" s="41">
        <v>16.48</v>
      </c>
      <c r="I279" s="41">
        <v>8.45</v>
      </c>
      <c r="J279" s="41">
        <v>4.7</v>
      </c>
      <c r="K279" s="41">
        <v>56.95</v>
      </c>
      <c r="L279" s="50">
        <f t="shared" si="16"/>
        <v>9995.7501</v>
      </c>
      <c r="M279" s="49"/>
    </row>
    <row r="280" ht="56.25" outlineLevel="1" spans="1:13">
      <c r="A280" s="39">
        <v>9</v>
      </c>
      <c r="B280" s="38" t="s">
        <v>280</v>
      </c>
      <c r="C280" s="38" t="s">
        <v>281</v>
      </c>
      <c r="D280" s="39" t="s">
        <v>277</v>
      </c>
      <c r="E280" s="39">
        <v>167.72</v>
      </c>
      <c r="F280" s="41">
        <v>32.93</v>
      </c>
      <c r="G280" s="41"/>
      <c r="H280" s="41">
        <v>18.54</v>
      </c>
      <c r="I280" s="41">
        <v>11.56</v>
      </c>
      <c r="J280" s="41">
        <v>5.67</v>
      </c>
      <c r="K280" s="41">
        <v>68.7</v>
      </c>
      <c r="L280" s="50">
        <f t="shared" si="16"/>
        <v>11522.364</v>
      </c>
      <c r="M280" s="49"/>
    </row>
    <row r="281" ht="78.75" outlineLevel="1" spans="1:13">
      <c r="A281" s="39">
        <v>10</v>
      </c>
      <c r="B281" s="38" t="s">
        <v>282</v>
      </c>
      <c r="C281" s="38" t="s">
        <v>283</v>
      </c>
      <c r="D281" s="39" t="s">
        <v>277</v>
      </c>
      <c r="E281" s="39">
        <f>2.4*2.7+1.5*2.1</f>
        <v>9.63</v>
      </c>
      <c r="F281" s="41">
        <v>37.85</v>
      </c>
      <c r="G281" s="41"/>
      <c r="H281" s="41">
        <v>457.75</v>
      </c>
      <c r="I281" s="41">
        <v>10.32</v>
      </c>
      <c r="J281" s="41">
        <v>45.53</v>
      </c>
      <c r="K281" s="41">
        <v>551.45</v>
      </c>
      <c r="L281" s="50">
        <f t="shared" si="16"/>
        <v>5310.4635</v>
      </c>
      <c r="M281" s="49"/>
    </row>
    <row r="282" ht="45" outlineLevel="1" spans="1:13">
      <c r="A282" s="39">
        <v>11</v>
      </c>
      <c r="B282" s="38" t="s">
        <v>284</v>
      </c>
      <c r="C282" s="38" t="s">
        <v>285</v>
      </c>
      <c r="D282" s="39" t="s">
        <v>274</v>
      </c>
      <c r="E282" s="39">
        <f>E277*0.7</f>
        <v>6.5086</v>
      </c>
      <c r="F282" s="41">
        <v>48.44</v>
      </c>
      <c r="G282" s="41"/>
      <c r="H282" s="41">
        <v>19.7</v>
      </c>
      <c r="I282" s="41">
        <v>10.46</v>
      </c>
      <c r="J282" s="41">
        <v>7.07</v>
      </c>
      <c r="K282" s="41">
        <v>85.67</v>
      </c>
      <c r="L282" s="50">
        <f t="shared" si="16"/>
        <v>557.591762</v>
      </c>
      <c r="M282" s="49"/>
    </row>
    <row r="283" ht="24" customHeight="1" spans="1:13">
      <c r="A283" s="39">
        <v>12</v>
      </c>
      <c r="B283" s="42" t="s">
        <v>87</v>
      </c>
      <c r="C283" s="42"/>
      <c r="D283" s="39"/>
      <c r="E283" s="35"/>
      <c r="F283" s="36"/>
      <c r="G283" s="37"/>
      <c r="H283" s="36"/>
      <c r="I283" s="45"/>
      <c r="J283" s="46"/>
      <c r="K283" s="47">
        <f>F283+G283+H283+I283+J283</f>
        <v>0</v>
      </c>
      <c r="L283" s="50">
        <f>SUM(L272:L282)</f>
        <v>105065.852382</v>
      </c>
      <c r="M283" s="49"/>
    </row>
    <row r="284" ht="24" customHeight="1" spans="1:13">
      <c r="A284" s="56" t="s">
        <v>288</v>
      </c>
      <c r="B284" s="57" t="s">
        <v>289</v>
      </c>
      <c r="C284" s="57"/>
      <c r="D284" s="38"/>
      <c r="E284" s="39"/>
      <c r="F284" s="58"/>
      <c r="G284" s="58"/>
      <c r="H284" s="36"/>
      <c r="I284" s="45"/>
      <c r="J284" s="46"/>
      <c r="K284" s="47">
        <f>F284+G284+H284+I284+J284</f>
        <v>0</v>
      </c>
      <c r="L284" s="50">
        <f t="shared" si="16"/>
        <v>0</v>
      </c>
      <c r="M284" s="49"/>
    </row>
    <row r="285" ht="38" customHeight="1" spans="1:13">
      <c r="A285" s="61">
        <v>1</v>
      </c>
      <c r="B285" s="38" t="s">
        <v>290</v>
      </c>
      <c r="C285" s="38" t="s">
        <v>291</v>
      </c>
      <c r="D285" s="39" t="s">
        <v>292</v>
      </c>
      <c r="E285" s="39">
        <v>1</v>
      </c>
      <c r="F285" s="41"/>
      <c r="G285" s="41"/>
      <c r="H285" s="41">
        <v>40000</v>
      </c>
      <c r="I285" s="41"/>
      <c r="J285" s="41">
        <v>3600</v>
      </c>
      <c r="K285" s="41">
        <v>43600</v>
      </c>
      <c r="L285" s="50">
        <f t="shared" si="16"/>
        <v>43600</v>
      </c>
      <c r="M285" s="49"/>
    </row>
    <row r="286" ht="37" customHeight="1" outlineLevel="1" spans="1:13">
      <c r="A286" s="39">
        <v>2</v>
      </c>
      <c r="B286" s="42" t="s">
        <v>293</v>
      </c>
      <c r="C286" s="42" t="s">
        <v>294</v>
      </c>
      <c r="D286" s="39" t="s">
        <v>292</v>
      </c>
      <c r="E286" s="35">
        <v>1</v>
      </c>
      <c r="F286" s="41"/>
      <c r="G286" s="41"/>
      <c r="H286" s="41">
        <v>40000</v>
      </c>
      <c r="I286" s="41"/>
      <c r="J286" s="41">
        <v>3600</v>
      </c>
      <c r="K286" s="41">
        <v>43600</v>
      </c>
      <c r="L286" s="50">
        <f t="shared" si="16"/>
        <v>43600</v>
      </c>
      <c r="M286" s="49"/>
    </row>
    <row r="287" ht="24" customHeight="1" outlineLevel="1" spans="1:13">
      <c r="A287" s="61">
        <v>3</v>
      </c>
      <c r="B287" s="42" t="s">
        <v>295</v>
      </c>
      <c r="C287" s="42" t="s">
        <v>296</v>
      </c>
      <c r="D287" s="39" t="s">
        <v>292</v>
      </c>
      <c r="E287" s="35">
        <v>1</v>
      </c>
      <c r="F287" s="41"/>
      <c r="G287" s="41"/>
      <c r="H287" s="41">
        <v>40000</v>
      </c>
      <c r="I287" s="41"/>
      <c r="J287" s="41">
        <v>3600</v>
      </c>
      <c r="K287" s="41">
        <v>43600</v>
      </c>
      <c r="L287" s="50">
        <f t="shared" si="16"/>
        <v>43600</v>
      </c>
      <c r="M287" s="49"/>
    </row>
    <row r="288" ht="24" customHeight="1" outlineLevel="1" spans="1:13">
      <c r="A288" s="39">
        <v>4</v>
      </c>
      <c r="B288" s="42" t="s">
        <v>297</v>
      </c>
      <c r="C288" s="42" t="s">
        <v>298</v>
      </c>
      <c r="D288" s="39" t="s">
        <v>292</v>
      </c>
      <c r="E288" s="35">
        <v>1</v>
      </c>
      <c r="F288" s="41"/>
      <c r="G288" s="41"/>
      <c r="H288" s="41">
        <v>20000</v>
      </c>
      <c r="I288" s="41"/>
      <c r="J288" s="41">
        <v>1800</v>
      </c>
      <c r="K288" s="41">
        <v>21800</v>
      </c>
      <c r="L288" s="50">
        <f t="shared" si="16"/>
        <v>21800</v>
      </c>
      <c r="M288" s="49"/>
    </row>
    <row r="289" ht="24" customHeight="1" spans="1:13">
      <c r="A289" s="61">
        <v>5</v>
      </c>
      <c r="B289" s="42" t="s">
        <v>87</v>
      </c>
      <c r="C289" s="42"/>
      <c r="D289" s="39"/>
      <c r="E289" s="35"/>
      <c r="F289" s="62"/>
      <c r="G289" s="62"/>
      <c r="H289" s="62"/>
      <c r="I289" s="62"/>
      <c r="J289" s="62"/>
      <c r="K289" s="62"/>
      <c r="L289" s="50">
        <f>SUM(L285:L288)</f>
        <v>152600</v>
      </c>
      <c r="M289" s="49"/>
    </row>
    <row r="290" ht="24" customHeight="1" spans="1:13">
      <c r="A290" s="39" t="s">
        <v>299</v>
      </c>
      <c r="B290" s="42" t="s">
        <v>300</v>
      </c>
      <c r="C290" s="42"/>
      <c r="D290" s="49"/>
      <c r="E290" s="49"/>
      <c r="F290" s="49"/>
      <c r="G290" s="49"/>
      <c r="H290" s="49"/>
      <c r="I290" s="47"/>
      <c r="J290" s="47"/>
      <c r="K290" s="47"/>
      <c r="L290" s="50">
        <f>L38+L65+L106+L125+L144+L163+L180+L197+L209+L223+L243+L257+L270+L283+L289</f>
        <v>8071723.43988064</v>
      </c>
      <c r="M290" s="49"/>
    </row>
    <row r="291" ht="20" customHeight="1" spans="1:13">
      <c r="A291" s="39" t="s">
        <v>301</v>
      </c>
      <c r="B291" s="42" t="s">
        <v>302</v>
      </c>
      <c r="C291" s="42"/>
      <c r="D291" s="63"/>
      <c r="E291" s="63"/>
      <c r="F291" s="63"/>
      <c r="G291" s="63"/>
      <c r="H291" s="63"/>
      <c r="I291" s="64"/>
      <c r="J291" s="64"/>
      <c r="K291" s="64"/>
      <c r="L291" s="65">
        <v>8071723</v>
      </c>
      <c r="M291" s="49"/>
    </row>
  </sheetData>
  <autoFilter ref="A4:M290">
    <extLst/>
  </autoFilter>
  <mergeCells count="47">
    <mergeCell ref="A1:M1"/>
    <mergeCell ref="F2:J2"/>
    <mergeCell ref="B5:C5"/>
    <mergeCell ref="B6:C6"/>
    <mergeCell ref="B38:C38"/>
    <mergeCell ref="B39:C39"/>
    <mergeCell ref="B65:C65"/>
    <mergeCell ref="B66:C66"/>
    <mergeCell ref="B106:C106"/>
    <mergeCell ref="B107:C107"/>
    <mergeCell ref="B125:C125"/>
    <mergeCell ref="B126:C126"/>
    <mergeCell ref="B144:C144"/>
    <mergeCell ref="B145:C145"/>
    <mergeCell ref="B163:C163"/>
    <mergeCell ref="B164:C164"/>
    <mergeCell ref="B180:C180"/>
    <mergeCell ref="B181:C181"/>
    <mergeCell ref="B197:C197"/>
    <mergeCell ref="B198:C198"/>
    <mergeCell ref="B209:C209"/>
    <mergeCell ref="B210:C210"/>
    <mergeCell ref="B223:C223"/>
    <mergeCell ref="B224:C224"/>
    <mergeCell ref="B243:C243"/>
    <mergeCell ref="B244:C244"/>
    <mergeCell ref="B245:C245"/>
    <mergeCell ref="B257:C257"/>
    <mergeCell ref="B258:C258"/>
    <mergeCell ref="B270:C270"/>
    <mergeCell ref="B271:C271"/>
    <mergeCell ref="B283:C283"/>
    <mergeCell ref="B284:C284"/>
    <mergeCell ref="B289:C289"/>
    <mergeCell ref="B290:C290"/>
    <mergeCell ref="B291:C291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550694444444444" right="0.75" top="0.826388888888889" bottom="0.708333333333333" header="0.5" footer="0.5"/>
  <pageSetup paperSize="9" scale="83" orientation="landscape"/>
  <headerFooter/>
  <rowBreaks count="8" manualBreakCount="8">
    <brk id="144" max="16383" man="1"/>
    <brk id="169" max="16383" man="1"/>
    <brk id="180" max="16383" man="1"/>
    <brk id="209" max="16383" man="1"/>
    <brk id="243" max="16383" man="1"/>
    <brk id="257" max="16383" man="1"/>
    <brk id="270" max="16383" man="1"/>
    <brk id="283" max="16383" man="1"/>
  </rowBreaks>
  <ignoredErrors>
    <ignoredError sqref="L22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1"/>
  <sheetViews>
    <sheetView showGridLines="0" topLeftCell="A1194" workbookViewId="0">
      <selection activeCell="K1369" sqref="K1369"/>
    </sheetView>
  </sheetViews>
  <sheetFormatPr defaultColWidth="9.14285714285714" defaultRowHeight="12.75" outlineLevelCol="7"/>
  <cols>
    <col min="2" max="2" width="18" customWidth="1"/>
    <col min="3" max="3" width="39.1142857142857" customWidth="1"/>
    <col min="4" max="4" width="15.5714285714286" customWidth="1"/>
    <col min="5" max="5" width="12.4285714285714" customWidth="1"/>
    <col min="6" max="6" width="15.8666666666667" customWidth="1"/>
    <col min="7" max="7" width="10.9619047619048" customWidth="1"/>
    <col min="8" max="8" width="31" customWidth="1"/>
  </cols>
  <sheetData>
    <row r="1" ht="24.75" spans="1:8">
      <c r="A1" s="1" t="s">
        <v>303</v>
      </c>
      <c r="B1" s="1"/>
      <c r="C1" s="1"/>
      <c r="D1" s="1"/>
      <c r="E1" s="1"/>
      <c r="F1" s="1"/>
      <c r="G1" s="1"/>
      <c r="H1" s="2"/>
    </row>
    <row r="2" ht="18.75" spans="1:8">
      <c r="A2" s="3" t="s">
        <v>304</v>
      </c>
      <c r="B2" s="3"/>
      <c r="C2" s="3"/>
      <c r="D2" s="3"/>
      <c r="E2" s="3"/>
      <c r="F2" s="3"/>
      <c r="G2" s="3"/>
      <c r="H2" s="2"/>
    </row>
    <row r="3" ht="14.25" spans="1:8">
      <c r="A3" s="4" t="s">
        <v>305</v>
      </c>
      <c r="B3" s="4"/>
      <c r="C3" s="4"/>
      <c r="D3" s="4"/>
      <c r="E3" s="4"/>
      <c r="F3" s="4"/>
      <c r="G3" s="4"/>
      <c r="H3" s="2"/>
    </row>
    <row r="4" ht="14.25" spans="1:8">
      <c r="A4" s="5" t="s">
        <v>306</v>
      </c>
      <c r="B4" s="5"/>
      <c r="C4" s="5"/>
      <c r="D4" s="5"/>
      <c r="E4" s="5"/>
      <c r="F4" s="5"/>
      <c r="G4" s="5"/>
      <c r="H4" s="2"/>
    </row>
    <row r="5" ht="14.25" spans="1:8">
      <c r="A5" s="5" t="s">
        <v>307</v>
      </c>
      <c r="B5" s="5"/>
      <c r="C5" s="5" t="s">
        <v>308</v>
      </c>
      <c r="D5" s="5"/>
      <c r="E5" s="6"/>
      <c r="F5" s="7" t="s">
        <v>309</v>
      </c>
      <c r="G5" s="7"/>
      <c r="H5" s="2"/>
    </row>
    <row r="6" ht="14.25" spans="1:8">
      <c r="A6" s="8" t="s">
        <v>310</v>
      </c>
      <c r="B6" s="9"/>
      <c r="C6" s="9"/>
      <c r="D6" s="9"/>
      <c r="E6" s="9"/>
      <c r="F6" s="9"/>
      <c r="G6" s="10"/>
      <c r="H6" s="2"/>
    </row>
    <row r="7" ht="14.25" spans="1:8">
      <c r="A7" s="70" t="s">
        <v>311</v>
      </c>
      <c r="B7" s="12" t="s">
        <v>312</v>
      </c>
      <c r="C7" s="13" t="s">
        <v>313</v>
      </c>
      <c r="D7" s="12" t="s">
        <v>314</v>
      </c>
      <c r="E7" s="12"/>
      <c r="F7" s="12" t="s">
        <v>315</v>
      </c>
      <c r="G7" s="14" t="s">
        <v>316</v>
      </c>
      <c r="H7" s="2"/>
    </row>
    <row r="8" ht="14.25" spans="1:8">
      <c r="A8" s="15" t="s">
        <v>0</v>
      </c>
      <c r="B8" s="15" t="s">
        <v>317</v>
      </c>
      <c r="C8" s="15" t="s">
        <v>318</v>
      </c>
      <c r="D8" s="15" t="s">
        <v>18</v>
      </c>
      <c r="E8" s="15" t="s">
        <v>319</v>
      </c>
      <c r="F8" s="15" t="s">
        <v>320</v>
      </c>
      <c r="G8" s="15" t="s">
        <v>321</v>
      </c>
      <c r="H8" s="2"/>
    </row>
    <row r="9" ht="14.25" spans="1:8">
      <c r="A9" s="16">
        <v>1</v>
      </c>
      <c r="B9" s="17" t="s">
        <v>322</v>
      </c>
      <c r="C9" s="17" t="s">
        <v>323</v>
      </c>
      <c r="D9" s="18" t="s">
        <v>34</v>
      </c>
      <c r="E9" s="19">
        <v>1</v>
      </c>
      <c r="F9" s="17" t="s">
        <v>324</v>
      </c>
      <c r="G9" s="5"/>
      <c r="H9" s="2"/>
    </row>
    <row r="10" ht="14.25" spans="1:8">
      <c r="A10" s="16">
        <v>2</v>
      </c>
      <c r="B10" s="17" t="s">
        <v>325</v>
      </c>
      <c r="C10" s="17" t="s">
        <v>326</v>
      </c>
      <c r="D10" s="18" t="s">
        <v>34</v>
      </c>
      <c r="E10" s="19">
        <v>3</v>
      </c>
      <c r="F10" s="17" t="s">
        <v>327</v>
      </c>
      <c r="G10" s="5"/>
      <c r="H10" s="2"/>
    </row>
    <row r="11" ht="14.25" spans="1:8">
      <c r="A11" s="16">
        <v>3</v>
      </c>
      <c r="B11" s="17" t="s">
        <v>328</v>
      </c>
      <c r="C11" s="17" t="s">
        <v>329</v>
      </c>
      <c r="D11" s="18" t="s">
        <v>34</v>
      </c>
      <c r="E11" s="19">
        <v>2</v>
      </c>
      <c r="F11" s="17" t="s">
        <v>327</v>
      </c>
      <c r="G11" s="5"/>
      <c r="H11" s="2"/>
    </row>
    <row r="12" ht="14.25" spans="1:8">
      <c r="A12" s="16">
        <v>4</v>
      </c>
      <c r="B12" s="17" t="s">
        <v>330</v>
      </c>
      <c r="C12" s="17" t="s">
        <v>331</v>
      </c>
      <c r="D12" s="18" t="s">
        <v>332</v>
      </c>
      <c r="E12" s="19">
        <v>1</v>
      </c>
      <c r="F12" s="17" t="s">
        <v>333</v>
      </c>
      <c r="G12" s="5"/>
      <c r="H12" s="2"/>
    </row>
    <row r="13" ht="14.25" spans="1:8">
      <c r="A13" s="16">
        <v>5</v>
      </c>
      <c r="B13" s="17" t="s">
        <v>334</v>
      </c>
      <c r="C13" s="17" t="s">
        <v>335</v>
      </c>
      <c r="D13" s="18" t="s">
        <v>332</v>
      </c>
      <c r="E13" s="19">
        <v>1</v>
      </c>
      <c r="F13" s="17" t="s">
        <v>336</v>
      </c>
      <c r="G13" s="5"/>
      <c r="H13" s="2"/>
    </row>
    <row r="14" ht="14.25" spans="1:8">
      <c r="A14" s="16">
        <v>6</v>
      </c>
      <c r="B14" s="17" t="s">
        <v>337</v>
      </c>
      <c r="C14" s="17" t="s">
        <v>338</v>
      </c>
      <c r="D14" s="18" t="s">
        <v>34</v>
      </c>
      <c r="E14" s="19">
        <v>1</v>
      </c>
      <c r="F14" s="17" t="s">
        <v>339</v>
      </c>
      <c r="G14" s="5"/>
      <c r="H14" s="2"/>
    </row>
    <row r="15" ht="14.25" spans="1:8">
      <c r="A15" s="16">
        <v>7</v>
      </c>
      <c r="B15" s="17" t="s">
        <v>340</v>
      </c>
      <c r="C15" s="17" t="s">
        <v>341</v>
      </c>
      <c r="D15" s="18" t="s">
        <v>34</v>
      </c>
      <c r="E15" s="19">
        <v>1</v>
      </c>
      <c r="F15" s="17" t="s">
        <v>342</v>
      </c>
      <c r="G15" s="5"/>
      <c r="H15" s="2"/>
    </row>
    <row r="16" ht="14.25" spans="1:8">
      <c r="A16" s="16">
        <v>8</v>
      </c>
      <c r="B16" s="17" t="s">
        <v>343</v>
      </c>
      <c r="C16" s="17" t="s">
        <v>344</v>
      </c>
      <c r="D16" s="18" t="s">
        <v>345</v>
      </c>
      <c r="E16" s="19">
        <v>2</v>
      </c>
      <c r="F16" s="17" t="s">
        <v>346</v>
      </c>
      <c r="G16" s="5"/>
      <c r="H16" s="2"/>
    </row>
    <row r="17" ht="14.25" spans="1:8">
      <c r="A17" s="16">
        <v>9</v>
      </c>
      <c r="B17" s="17" t="s">
        <v>347</v>
      </c>
      <c r="C17" s="17" t="s">
        <v>348</v>
      </c>
      <c r="D17" s="18" t="s">
        <v>34</v>
      </c>
      <c r="E17" s="19">
        <v>1</v>
      </c>
      <c r="F17" s="17" t="s">
        <v>349</v>
      </c>
      <c r="G17" s="5"/>
      <c r="H17" s="2"/>
    </row>
    <row r="18" ht="14.25" spans="1:8">
      <c r="A18" s="16">
        <v>10</v>
      </c>
      <c r="B18" s="17" t="s">
        <v>350</v>
      </c>
      <c r="C18" s="17" t="s">
        <v>351</v>
      </c>
      <c r="D18" s="18" t="s">
        <v>352</v>
      </c>
      <c r="E18" s="19">
        <v>8</v>
      </c>
      <c r="F18" s="17" t="s">
        <v>316</v>
      </c>
      <c r="G18" s="5"/>
      <c r="H18" s="2"/>
    </row>
    <row r="19" ht="14.25" spans="1:8">
      <c r="A19" s="16">
        <v>11</v>
      </c>
      <c r="B19" s="17" t="s">
        <v>353</v>
      </c>
      <c r="C19" s="17" t="s">
        <v>316</v>
      </c>
      <c r="D19" s="18" t="s">
        <v>316</v>
      </c>
      <c r="E19" s="19">
        <v>1</v>
      </c>
      <c r="F19" s="17" t="s">
        <v>316</v>
      </c>
      <c r="G19" s="5"/>
      <c r="H19" s="2"/>
    </row>
    <row r="20" ht="14.25" spans="1:8">
      <c r="A20" s="16">
        <v>12</v>
      </c>
      <c r="B20" s="17" t="s">
        <v>354</v>
      </c>
      <c r="C20" s="17" t="s">
        <v>316</v>
      </c>
      <c r="D20" s="18" t="s">
        <v>316</v>
      </c>
      <c r="E20" s="19">
        <v>1</v>
      </c>
      <c r="F20" s="17" t="s">
        <v>316</v>
      </c>
      <c r="G20" s="5"/>
      <c r="H20" s="2"/>
    </row>
    <row r="21" ht="14.25" spans="1:8">
      <c r="A21" s="16">
        <v>13</v>
      </c>
      <c r="B21" s="17" t="s">
        <v>355</v>
      </c>
      <c r="C21" s="17" t="s">
        <v>316</v>
      </c>
      <c r="D21" s="18" t="s">
        <v>316</v>
      </c>
      <c r="E21" s="19">
        <v>1</v>
      </c>
      <c r="F21" s="17" t="s">
        <v>316</v>
      </c>
      <c r="G21" s="5"/>
      <c r="H21" s="2"/>
    </row>
    <row r="22" ht="14.25" spans="1:8">
      <c r="A22" s="16">
        <v>14</v>
      </c>
      <c r="B22" s="17" t="s">
        <v>356</v>
      </c>
      <c r="C22" s="17" t="s">
        <v>316</v>
      </c>
      <c r="D22" s="18" t="s">
        <v>316</v>
      </c>
      <c r="E22" s="19"/>
      <c r="F22" s="17" t="s">
        <v>316</v>
      </c>
      <c r="G22" s="5"/>
      <c r="H22" s="2"/>
    </row>
    <row r="23" ht="14.25" spans="1:8">
      <c r="A23" s="16">
        <v>15</v>
      </c>
      <c r="B23" s="17" t="s">
        <v>357</v>
      </c>
      <c r="C23" s="17" t="s">
        <v>316</v>
      </c>
      <c r="D23" s="18" t="s">
        <v>316</v>
      </c>
      <c r="E23" s="19"/>
      <c r="F23" s="17" t="s">
        <v>316</v>
      </c>
      <c r="G23" s="5"/>
      <c r="H23" s="2"/>
    </row>
    <row r="24" ht="14.25" spans="1:8">
      <c r="A24" s="20">
        <v>16</v>
      </c>
      <c r="B24" s="21" t="s">
        <v>358</v>
      </c>
      <c r="C24" s="22"/>
      <c r="D24" s="20"/>
      <c r="E24" s="23"/>
      <c r="F24" s="22"/>
      <c r="G24" s="22"/>
      <c r="H24" s="2"/>
    </row>
    <row r="25" ht="14.25" spans="1:8">
      <c r="A25" s="20" t="s">
        <v>316</v>
      </c>
      <c r="B25" s="21" t="s">
        <v>359</v>
      </c>
      <c r="C25" s="22"/>
      <c r="D25" s="20" t="s">
        <v>34</v>
      </c>
      <c r="E25" s="23">
        <v>1</v>
      </c>
      <c r="F25" s="22"/>
      <c r="G25" s="22"/>
      <c r="H25" s="2"/>
    </row>
    <row r="26" ht="14.25" spans="1:8">
      <c r="A26" s="70" t="s">
        <v>360</v>
      </c>
      <c r="B26" s="12" t="s">
        <v>361</v>
      </c>
      <c r="C26" s="13" t="s">
        <v>313</v>
      </c>
      <c r="D26" s="12" t="s">
        <v>314</v>
      </c>
      <c r="E26" s="12"/>
      <c r="F26" s="12" t="s">
        <v>362</v>
      </c>
      <c r="G26" s="14" t="s">
        <v>316</v>
      </c>
      <c r="H26" s="2"/>
    </row>
    <row r="27" ht="14.25" spans="1:8">
      <c r="A27" s="15" t="s">
        <v>0</v>
      </c>
      <c r="B27" s="15" t="s">
        <v>317</v>
      </c>
      <c r="C27" s="15" t="s">
        <v>318</v>
      </c>
      <c r="D27" s="15" t="s">
        <v>18</v>
      </c>
      <c r="E27" s="15" t="s">
        <v>319</v>
      </c>
      <c r="F27" s="15" t="s">
        <v>320</v>
      </c>
      <c r="G27" s="15" t="s">
        <v>321</v>
      </c>
      <c r="H27" s="2"/>
    </row>
    <row r="28" ht="14.25" spans="1:8">
      <c r="A28" s="16">
        <v>1</v>
      </c>
      <c r="B28" s="17" t="s">
        <v>328</v>
      </c>
      <c r="C28" s="17" t="s">
        <v>363</v>
      </c>
      <c r="D28" s="18" t="s">
        <v>332</v>
      </c>
      <c r="E28" s="19">
        <v>1</v>
      </c>
      <c r="F28" s="17" t="s">
        <v>327</v>
      </c>
      <c r="G28" s="5"/>
      <c r="H28" s="2"/>
    </row>
    <row r="29" ht="14.25" spans="1:8">
      <c r="A29" s="16">
        <v>2</v>
      </c>
      <c r="B29" s="17" t="s">
        <v>334</v>
      </c>
      <c r="C29" s="17" t="s">
        <v>335</v>
      </c>
      <c r="D29" s="18" t="s">
        <v>332</v>
      </c>
      <c r="E29" s="19">
        <v>1</v>
      </c>
      <c r="F29" s="17" t="s">
        <v>336</v>
      </c>
      <c r="G29" s="5"/>
      <c r="H29" s="2"/>
    </row>
    <row r="30" ht="14.25" spans="1:8">
      <c r="A30" s="16">
        <v>3</v>
      </c>
      <c r="B30" s="17" t="s">
        <v>337</v>
      </c>
      <c r="C30" s="17" t="s">
        <v>338</v>
      </c>
      <c r="D30" s="18" t="s">
        <v>34</v>
      </c>
      <c r="E30" s="19">
        <v>1</v>
      </c>
      <c r="F30" s="17" t="s">
        <v>339</v>
      </c>
      <c r="G30" s="5"/>
      <c r="H30" s="2"/>
    </row>
    <row r="31" ht="14.25" spans="1:8">
      <c r="A31" s="16">
        <v>4</v>
      </c>
      <c r="B31" s="17" t="s">
        <v>343</v>
      </c>
      <c r="C31" s="17" t="s">
        <v>364</v>
      </c>
      <c r="D31" s="18" t="s">
        <v>345</v>
      </c>
      <c r="E31" s="19">
        <v>1</v>
      </c>
      <c r="F31" s="17" t="s">
        <v>346</v>
      </c>
      <c r="G31" s="5"/>
      <c r="H31" s="2"/>
    </row>
    <row r="32" ht="14.25" spans="1:8">
      <c r="A32" s="16">
        <v>5</v>
      </c>
      <c r="B32" s="17" t="s">
        <v>330</v>
      </c>
      <c r="C32" s="17" t="s">
        <v>365</v>
      </c>
      <c r="D32" s="18" t="s">
        <v>332</v>
      </c>
      <c r="E32" s="19">
        <v>1</v>
      </c>
      <c r="F32" s="17" t="s">
        <v>333</v>
      </c>
      <c r="G32" s="5"/>
      <c r="H32" s="2"/>
    </row>
    <row r="33" ht="18.75" spans="1:8">
      <c r="A33" s="16">
        <v>6</v>
      </c>
      <c r="B33" s="17" t="s">
        <v>340</v>
      </c>
      <c r="C33" s="17" t="s">
        <v>341</v>
      </c>
      <c r="D33" s="18" t="s">
        <v>34</v>
      </c>
      <c r="E33" s="19">
        <v>1</v>
      </c>
      <c r="F33" s="17" t="s">
        <v>342</v>
      </c>
      <c r="G33" s="5"/>
      <c r="H33" s="24"/>
    </row>
    <row r="34" ht="13.5" spans="1:7">
      <c r="A34" s="16">
        <v>7</v>
      </c>
      <c r="B34" s="17" t="s">
        <v>366</v>
      </c>
      <c r="C34" s="17" t="s">
        <v>367</v>
      </c>
      <c r="D34" s="18" t="s">
        <v>316</v>
      </c>
      <c r="E34" s="19">
        <v>1</v>
      </c>
      <c r="F34" s="17" t="s">
        <v>316</v>
      </c>
      <c r="G34" s="5"/>
    </row>
    <row r="35" ht="13.5" spans="1:7">
      <c r="A35" s="16">
        <v>8</v>
      </c>
      <c r="B35" s="17" t="s">
        <v>350</v>
      </c>
      <c r="C35" s="17" t="s">
        <v>351</v>
      </c>
      <c r="D35" s="18" t="s">
        <v>352</v>
      </c>
      <c r="E35" s="19">
        <v>8</v>
      </c>
      <c r="F35" s="17" t="s">
        <v>316</v>
      </c>
      <c r="G35" s="5"/>
    </row>
    <row r="36" ht="13.5" spans="1:7">
      <c r="A36" s="16">
        <v>9</v>
      </c>
      <c r="B36" s="17" t="s">
        <v>353</v>
      </c>
      <c r="C36" s="17" t="s">
        <v>316</v>
      </c>
      <c r="D36" s="18" t="s">
        <v>316</v>
      </c>
      <c r="E36" s="19">
        <v>1</v>
      </c>
      <c r="F36" s="17" t="s">
        <v>316</v>
      </c>
      <c r="G36" s="5"/>
    </row>
    <row r="37" ht="13.5" spans="1:7">
      <c r="A37" s="16">
        <v>10</v>
      </c>
      <c r="B37" s="17" t="s">
        <v>354</v>
      </c>
      <c r="C37" s="17" t="s">
        <v>316</v>
      </c>
      <c r="D37" s="18" t="s">
        <v>316</v>
      </c>
      <c r="E37" s="19">
        <v>1</v>
      </c>
      <c r="F37" s="17" t="s">
        <v>316</v>
      </c>
      <c r="G37" s="5"/>
    </row>
    <row r="38" ht="13.5" spans="1:7">
      <c r="A38" s="16">
        <v>11</v>
      </c>
      <c r="B38" s="17" t="s">
        <v>355</v>
      </c>
      <c r="C38" s="17" t="s">
        <v>316</v>
      </c>
      <c r="D38" s="18" t="s">
        <v>316</v>
      </c>
      <c r="E38" s="19">
        <v>1</v>
      </c>
      <c r="F38" s="17" t="s">
        <v>316</v>
      </c>
      <c r="G38" s="5"/>
    </row>
    <row r="39" ht="13.5" spans="1:7">
      <c r="A39" s="16">
        <v>12</v>
      </c>
      <c r="B39" s="17" t="s">
        <v>356</v>
      </c>
      <c r="C39" s="17" t="s">
        <v>316</v>
      </c>
      <c r="D39" s="18" t="s">
        <v>316</v>
      </c>
      <c r="E39" s="19"/>
      <c r="F39" s="17" t="s">
        <v>316</v>
      </c>
      <c r="G39" s="5"/>
    </row>
    <row r="40" ht="13.5" spans="1:7">
      <c r="A40" s="16">
        <v>13</v>
      </c>
      <c r="B40" s="17" t="s">
        <v>357</v>
      </c>
      <c r="C40" s="17" t="s">
        <v>316</v>
      </c>
      <c r="D40" s="18" t="s">
        <v>316</v>
      </c>
      <c r="E40" s="19"/>
      <c r="F40" s="17" t="s">
        <v>316</v>
      </c>
      <c r="G40" s="5"/>
    </row>
    <row r="41" ht="13.5" spans="1:7">
      <c r="A41" s="20">
        <v>14</v>
      </c>
      <c r="B41" s="21" t="s">
        <v>358</v>
      </c>
      <c r="C41" s="22"/>
      <c r="D41" s="20"/>
      <c r="E41" s="23"/>
      <c r="F41" s="22"/>
      <c r="G41" s="22"/>
    </row>
    <row r="42" ht="13.5" spans="1:7">
      <c r="A42" s="20" t="s">
        <v>316</v>
      </c>
      <c r="B42" s="21" t="s">
        <v>359</v>
      </c>
      <c r="C42" s="22"/>
      <c r="D42" s="20" t="s">
        <v>34</v>
      </c>
      <c r="E42" s="23">
        <v>1</v>
      </c>
      <c r="F42" s="22"/>
      <c r="G42" s="22"/>
    </row>
    <row r="43" ht="13.5" spans="1:7">
      <c r="A43" s="70" t="s">
        <v>368</v>
      </c>
      <c r="B43" s="12" t="s">
        <v>369</v>
      </c>
      <c r="C43" s="13" t="s">
        <v>313</v>
      </c>
      <c r="D43" s="12" t="s">
        <v>314</v>
      </c>
      <c r="E43" s="12"/>
      <c r="F43" s="12" t="s">
        <v>370</v>
      </c>
      <c r="G43" s="14" t="s">
        <v>316</v>
      </c>
    </row>
    <row r="44" ht="13.5" spans="1:7">
      <c r="A44" s="15" t="s">
        <v>0</v>
      </c>
      <c r="B44" s="15" t="s">
        <v>317</v>
      </c>
      <c r="C44" s="15" t="s">
        <v>318</v>
      </c>
      <c r="D44" s="15" t="s">
        <v>18</v>
      </c>
      <c r="E44" s="15" t="s">
        <v>319</v>
      </c>
      <c r="F44" s="15" t="s">
        <v>320</v>
      </c>
      <c r="G44" s="15" t="s">
        <v>321</v>
      </c>
    </row>
    <row r="45" ht="13.5" spans="1:7">
      <c r="A45" s="16">
        <v>1</v>
      </c>
      <c r="B45" s="17" t="s">
        <v>322</v>
      </c>
      <c r="C45" s="17" t="s">
        <v>371</v>
      </c>
      <c r="D45" s="18" t="s">
        <v>34</v>
      </c>
      <c r="E45" s="19">
        <v>1</v>
      </c>
      <c r="F45" s="17" t="s">
        <v>324</v>
      </c>
      <c r="G45" s="5"/>
    </row>
    <row r="46" ht="13.5" spans="1:7">
      <c r="A46" s="16">
        <v>2</v>
      </c>
      <c r="B46" s="17" t="s">
        <v>325</v>
      </c>
      <c r="C46" s="17" t="s">
        <v>372</v>
      </c>
      <c r="D46" s="18" t="s">
        <v>34</v>
      </c>
      <c r="E46" s="19">
        <v>3</v>
      </c>
      <c r="F46" s="17" t="s">
        <v>327</v>
      </c>
      <c r="G46" s="5"/>
    </row>
    <row r="47" ht="13.5" spans="1:7">
      <c r="A47" s="16">
        <v>3</v>
      </c>
      <c r="B47" s="17" t="s">
        <v>334</v>
      </c>
      <c r="C47" s="17" t="s">
        <v>335</v>
      </c>
      <c r="D47" s="18" t="s">
        <v>332</v>
      </c>
      <c r="E47" s="19">
        <v>1</v>
      </c>
      <c r="F47" s="17" t="s">
        <v>336</v>
      </c>
      <c r="G47" s="5"/>
    </row>
    <row r="48" ht="13.5" spans="1:7">
      <c r="A48" s="16">
        <v>4</v>
      </c>
      <c r="B48" s="17" t="s">
        <v>337</v>
      </c>
      <c r="C48" s="17" t="s">
        <v>338</v>
      </c>
      <c r="D48" s="18" t="s">
        <v>34</v>
      </c>
      <c r="E48" s="19">
        <v>1</v>
      </c>
      <c r="F48" s="17" t="s">
        <v>339</v>
      </c>
      <c r="G48" s="5"/>
    </row>
    <row r="49" ht="13.5" spans="1:7">
      <c r="A49" s="16">
        <v>5</v>
      </c>
      <c r="B49" s="17" t="s">
        <v>340</v>
      </c>
      <c r="C49" s="17" t="s">
        <v>341</v>
      </c>
      <c r="D49" s="18" t="s">
        <v>34</v>
      </c>
      <c r="E49" s="19">
        <v>1</v>
      </c>
      <c r="F49" s="17" t="s">
        <v>342</v>
      </c>
      <c r="G49" s="5"/>
    </row>
    <row r="50" ht="13.5" spans="1:7">
      <c r="A50" s="16">
        <v>6</v>
      </c>
      <c r="B50" s="17" t="s">
        <v>343</v>
      </c>
      <c r="C50" s="17" t="s">
        <v>344</v>
      </c>
      <c r="D50" s="18" t="s">
        <v>345</v>
      </c>
      <c r="E50" s="19">
        <v>2</v>
      </c>
      <c r="F50" s="17" t="s">
        <v>346</v>
      </c>
      <c r="G50" s="5"/>
    </row>
    <row r="51" ht="13.5" spans="1:7">
      <c r="A51" s="16">
        <v>7</v>
      </c>
      <c r="B51" s="17" t="s">
        <v>347</v>
      </c>
      <c r="C51" s="17" t="s">
        <v>348</v>
      </c>
      <c r="D51" s="18" t="s">
        <v>34</v>
      </c>
      <c r="E51" s="19">
        <v>1</v>
      </c>
      <c r="F51" s="17" t="s">
        <v>349</v>
      </c>
      <c r="G51" s="5"/>
    </row>
    <row r="52" ht="13.5" spans="1:7">
      <c r="A52" s="16">
        <v>8</v>
      </c>
      <c r="B52" s="17" t="s">
        <v>373</v>
      </c>
      <c r="C52" s="17" t="s">
        <v>374</v>
      </c>
      <c r="D52" s="18" t="s">
        <v>345</v>
      </c>
      <c r="E52" s="19">
        <v>1</v>
      </c>
      <c r="F52" s="17" t="s">
        <v>316</v>
      </c>
      <c r="G52" s="5"/>
    </row>
    <row r="53" ht="13.5" spans="1:7">
      <c r="A53" s="16">
        <v>9</v>
      </c>
      <c r="B53" s="17" t="s">
        <v>350</v>
      </c>
      <c r="C53" s="17" t="s">
        <v>351</v>
      </c>
      <c r="D53" s="18" t="s">
        <v>352</v>
      </c>
      <c r="E53" s="19">
        <v>3</v>
      </c>
      <c r="F53" s="17" t="s">
        <v>316</v>
      </c>
      <c r="G53" s="5"/>
    </row>
    <row r="54" ht="13.5" spans="1:7">
      <c r="A54" s="16">
        <v>10</v>
      </c>
      <c r="B54" s="17" t="s">
        <v>350</v>
      </c>
      <c r="C54" s="17" t="s">
        <v>375</v>
      </c>
      <c r="D54" s="18" t="s">
        <v>352</v>
      </c>
      <c r="E54" s="19">
        <v>7</v>
      </c>
      <c r="F54" s="17" t="s">
        <v>316</v>
      </c>
      <c r="G54" s="5"/>
    </row>
    <row r="55" ht="13.5" spans="1:7">
      <c r="A55" s="16">
        <v>11</v>
      </c>
      <c r="B55" s="17" t="s">
        <v>350</v>
      </c>
      <c r="C55" s="17" t="s">
        <v>376</v>
      </c>
      <c r="D55" s="18" t="s">
        <v>352</v>
      </c>
      <c r="E55" s="19">
        <v>1</v>
      </c>
      <c r="F55" s="17" t="s">
        <v>316</v>
      </c>
      <c r="G55" s="5"/>
    </row>
    <row r="56" ht="13.5" spans="1:7">
      <c r="A56" s="16">
        <v>12</v>
      </c>
      <c r="B56" s="17" t="s">
        <v>350</v>
      </c>
      <c r="C56" s="17" t="s">
        <v>377</v>
      </c>
      <c r="D56" s="18" t="s">
        <v>352</v>
      </c>
      <c r="E56" s="19">
        <v>1.5</v>
      </c>
      <c r="F56" s="17" t="s">
        <v>316</v>
      </c>
      <c r="G56" s="5"/>
    </row>
    <row r="57" ht="13.5" spans="1:7">
      <c r="A57" s="16">
        <v>13</v>
      </c>
      <c r="B57" s="17" t="s">
        <v>353</v>
      </c>
      <c r="C57" s="17" t="s">
        <v>316</v>
      </c>
      <c r="D57" s="18" t="s">
        <v>316</v>
      </c>
      <c r="E57" s="19">
        <v>1</v>
      </c>
      <c r="F57" s="17" t="s">
        <v>316</v>
      </c>
      <c r="G57" s="5"/>
    </row>
    <row r="58" ht="13.5" spans="1:7">
      <c r="A58" s="16">
        <v>14</v>
      </c>
      <c r="B58" s="17" t="s">
        <v>354</v>
      </c>
      <c r="C58" s="17" t="s">
        <v>316</v>
      </c>
      <c r="D58" s="18" t="s">
        <v>316</v>
      </c>
      <c r="E58" s="19">
        <v>1</v>
      </c>
      <c r="F58" s="17" t="s">
        <v>316</v>
      </c>
      <c r="G58" s="5"/>
    </row>
    <row r="59" ht="13.5" spans="1:7">
      <c r="A59" s="16">
        <v>15</v>
      </c>
      <c r="B59" s="17" t="s">
        <v>355</v>
      </c>
      <c r="C59" s="17" t="s">
        <v>316</v>
      </c>
      <c r="D59" s="18" t="s">
        <v>316</v>
      </c>
      <c r="E59" s="19">
        <v>1</v>
      </c>
      <c r="F59" s="17" t="s">
        <v>316</v>
      </c>
      <c r="G59" s="5"/>
    </row>
    <row r="60" ht="13.5" spans="1:7">
      <c r="A60" s="16">
        <v>16</v>
      </c>
      <c r="B60" s="17" t="s">
        <v>356</v>
      </c>
      <c r="C60" s="17" t="s">
        <v>316</v>
      </c>
      <c r="D60" s="18" t="s">
        <v>316</v>
      </c>
      <c r="E60" s="19"/>
      <c r="F60" s="17" t="s">
        <v>316</v>
      </c>
      <c r="G60" s="5"/>
    </row>
    <row r="61" ht="13.5" spans="1:7">
      <c r="A61" s="16">
        <v>17</v>
      </c>
      <c r="B61" s="17" t="s">
        <v>357</v>
      </c>
      <c r="C61" s="17" t="s">
        <v>316</v>
      </c>
      <c r="D61" s="18" t="s">
        <v>316</v>
      </c>
      <c r="E61" s="19"/>
      <c r="F61" s="17" t="s">
        <v>316</v>
      </c>
      <c r="G61" s="5"/>
    </row>
    <row r="62" ht="13.5" spans="1:7">
      <c r="A62" s="20">
        <v>18</v>
      </c>
      <c r="B62" s="21" t="s">
        <v>358</v>
      </c>
      <c r="C62" s="22"/>
      <c r="D62" s="20"/>
      <c r="E62" s="23"/>
      <c r="F62" s="22"/>
      <c r="G62" s="22"/>
    </row>
    <row r="63" ht="13.5" spans="1:7">
      <c r="A63" s="20" t="s">
        <v>316</v>
      </c>
      <c r="B63" s="21" t="s">
        <v>359</v>
      </c>
      <c r="C63" s="22"/>
      <c r="D63" s="20" t="s">
        <v>34</v>
      </c>
      <c r="E63" s="23">
        <v>1</v>
      </c>
      <c r="F63" s="22"/>
      <c r="G63" s="22"/>
    </row>
    <row r="64" ht="13.5" spans="1:7">
      <c r="A64" s="70" t="s">
        <v>378</v>
      </c>
      <c r="B64" s="12" t="s">
        <v>379</v>
      </c>
      <c r="C64" s="13" t="s">
        <v>313</v>
      </c>
      <c r="D64" s="12" t="s">
        <v>314</v>
      </c>
      <c r="E64" s="12"/>
      <c r="F64" s="12" t="s">
        <v>370</v>
      </c>
      <c r="G64" s="14" t="s">
        <v>316</v>
      </c>
    </row>
    <row r="65" ht="13.5" spans="1:7">
      <c r="A65" s="15" t="s">
        <v>0</v>
      </c>
      <c r="B65" s="15" t="s">
        <v>317</v>
      </c>
      <c r="C65" s="15" t="s">
        <v>318</v>
      </c>
      <c r="D65" s="15" t="s">
        <v>18</v>
      </c>
      <c r="E65" s="15" t="s">
        <v>319</v>
      </c>
      <c r="F65" s="15" t="s">
        <v>320</v>
      </c>
      <c r="G65" s="15" t="s">
        <v>321</v>
      </c>
    </row>
    <row r="66" ht="13.5" spans="1:7">
      <c r="A66" s="16">
        <v>1</v>
      </c>
      <c r="B66" s="17" t="s">
        <v>322</v>
      </c>
      <c r="C66" s="17" t="s">
        <v>371</v>
      </c>
      <c r="D66" s="18" t="s">
        <v>34</v>
      </c>
      <c r="E66" s="19">
        <v>1</v>
      </c>
      <c r="F66" s="17" t="s">
        <v>324</v>
      </c>
      <c r="G66" s="5"/>
    </row>
    <row r="67" ht="13.5" spans="1:7">
      <c r="A67" s="16">
        <v>2</v>
      </c>
      <c r="B67" s="17" t="s">
        <v>325</v>
      </c>
      <c r="C67" s="17" t="s">
        <v>372</v>
      </c>
      <c r="D67" s="18" t="s">
        <v>34</v>
      </c>
      <c r="E67" s="19">
        <v>3</v>
      </c>
      <c r="F67" s="17" t="s">
        <v>327</v>
      </c>
      <c r="G67" s="5"/>
    </row>
    <row r="68" ht="13.5" spans="1:7">
      <c r="A68" s="16">
        <v>3</v>
      </c>
      <c r="B68" s="17" t="s">
        <v>334</v>
      </c>
      <c r="C68" s="17" t="s">
        <v>335</v>
      </c>
      <c r="D68" s="18" t="s">
        <v>332</v>
      </c>
      <c r="E68" s="19">
        <v>1</v>
      </c>
      <c r="F68" s="17" t="s">
        <v>336</v>
      </c>
      <c r="G68" s="5"/>
    </row>
    <row r="69" ht="13.5" spans="1:7">
      <c r="A69" s="16">
        <v>4</v>
      </c>
      <c r="B69" s="17" t="s">
        <v>337</v>
      </c>
      <c r="C69" s="17" t="s">
        <v>338</v>
      </c>
      <c r="D69" s="18" t="s">
        <v>34</v>
      </c>
      <c r="E69" s="19">
        <v>1</v>
      </c>
      <c r="F69" s="17" t="s">
        <v>339</v>
      </c>
      <c r="G69" s="5"/>
    </row>
    <row r="70" ht="13.5" spans="1:7">
      <c r="A70" s="16">
        <v>5</v>
      </c>
      <c r="B70" s="17" t="s">
        <v>340</v>
      </c>
      <c r="C70" s="17" t="s">
        <v>341</v>
      </c>
      <c r="D70" s="18" t="s">
        <v>34</v>
      </c>
      <c r="E70" s="19">
        <v>1</v>
      </c>
      <c r="F70" s="17" t="s">
        <v>342</v>
      </c>
      <c r="G70" s="5"/>
    </row>
    <row r="71" ht="13.5" spans="1:7">
      <c r="A71" s="16">
        <v>6</v>
      </c>
      <c r="B71" s="17" t="s">
        <v>343</v>
      </c>
      <c r="C71" s="17" t="s">
        <v>344</v>
      </c>
      <c r="D71" s="18" t="s">
        <v>345</v>
      </c>
      <c r="E71" s="19">
        <v>2</v>
      </c>
      <c r="F71" s="17" t="s">
        <v>346</v>
      </c>
      <c r="G71" s="5"/>
    </row>
    <row r="72" ht="13.5" spans="1:7">
      <c r="A72" s="16">
        <v>7</v>
      </c>
      <c r="B72" s="17" t="s">
        <v>347</v>
      </c>
      <c r="C72" s="17" t="s">
        <v>348</v>
      </c>
      <c r="D72" s="18" t="s">
        <v>34</v>
      </c>
      <c r="E72" s="19">
        <v>1</v>
      </c>
      <c r="F72" s="17" t="s">
        <v>349</v>
      </c>
      <c r="G72" s="5"/>
    </row>
    <row r="73" ht="13.5" spans="1:7">
      <c r="A73" s="16">
        <v>8</v>
      </c>
      <c r="B73" s="17" t="s">
        <v>373</v>
      </c>
      <c r="C73" s="17" t="s">
        <v>374</v>
      </c>
      <c r="D73" s="18" t="s">
        <v>345</v>
      </c>
      <c r="E73" s="19">
        <v>1</v>
      </c>
      <c r="F73" s="17" t="s">
        <v>316</v>
      </c>
      <c r="G73" s="5"/>
    </row>
    <row r="74" ht="13.5" spans="1:7">
      <c r="A74" s="16">
        <v>9</v>
      </c>
      <c r="B74" s="17" t="s">
        <v>350</v>
      </c>
      <c r="C74" s="17" t="s">
        <v>351</v>
      </c>
      <c r="D74" s="18" t="s">
        <v>352</v>
      </c>
      <c r="E74" s="19">
        <v>3</v>
      </c>
      <c r="F74" s="17" t="s">
        <v>316</v>
      </c>
      <c r="G74" s="5"/>
    </row>
    <row r="75" ht="13.5" spans="1:7">
      <c r="A75" s="16">
        <v>10</v>
      </c>
      <c r="B75" s="17" t="s">
        <v>350</v>
      </c>
      <c r="C75" s="17" t="s">
        <v>375</v>
      </c>
      <c r="D75" s="18" t="s">
        <v>352</v>
      </c>
      <c r="E75" s="19">
        <v>7</v>
      </c>
      <c r="F75" s="17" t="s">
        <v>316</v>
      </c>
      <c r="G75" s="5"/>
    </row>
    <row r="76" ht="13.5" spans="1:7">
      <c r="A76" s="16">
        <v>11</v>
      </c>
      <c r="B76" s="17" t="s">
        <v>350</v>
      </c>
      <c r="C76" s="17" t="s">
        <v>376</v>
      </c>
      <c r="D76" s="18" t="s">
        <v>352</v>
      </c>
      <c r="E76" s="19">
        <v>1</v>
      </c>
      <c r="F76" s="17" t="s">
        <v>316</v>
      </c>
      <c r="G76" s="5"/>
    </row>
    <row r="77" ht="13.5" spans="1:7">
      <c r="A77" s="16">
        <v>12</v>
      </c>
      <c r="B77" s="17" t="s">
        <v>350</v>
      </c>
      <c r="C77" s="17" t="s">
        <v>377</v>
      </c>
      <c r="D77" s="18" t="s">
        <v>352</v>
      </c>
      <c r="E77" s="19">
        <v>1.5</v>
      </c>
      <c r="F77" s="17" t="s">
        <v>316</v>
      </c>
      <c r="G77" s="5"/>
    </row>
    <row r="78" ht="13.5" spans="1:7">
      <c r="A78" s="16">
        <v>13</v>
      </c>
      <c r="B78" s="17" t="s">
        <v>353</v>
      </c>
      <c r="C78" s="17" t="s">
        <v>316</v>
      </c>
      <c r="D78" s="18" t="s">
        <v>316</v>
      </c>
      <c r="E78" s="19">
        <v>1</v>
      </c>
      <c r="F78" s="17" t="s">
        <v>316</v>
      </c>
      <c r="G78" s="5"/>
    </row>
    <row r="79" ht="13.5" spans="1:7">
      <c r="A79" s="16">
        <v>14</v>
      </c>
      <c r="B79" s="17" t="s">
        <v>354</v>
      </c>
      <c r="C79" s="17" t="s">
        <v>316</v>
      </c>
      <c r="D79" s="18" t="s">
        <v>316</v>
      </c>
      <c r="E79" s="19">
        <v>1</v>
      </c>
      <c r="F79" s="17" t="s">
        <v>316</v>
      </c>
      <c r="G79" s="5"/>
    </row>
    <row r="80" ht="13.5" spans="1:7">
      <c r="A80" s="16">
        <v>15</v>
      </c>
      <c r="B80" s="17" t="s">
        <v>355</v>
      </c>
      <c r="C80" s="17" t="s">
        <v>316</v>
      </c>
      <c r="D80" s="18" t="s">
        <v>316</v>
      </c>
      <c r="E80" s="19">
        <v>1</v>
      </c>
      <c r="F80" s="17" t="s">
        <v>316</v>
      </c>
      <c r="G80" s="5"/>
    </row>
    <row r="81" ht="13.5" spans="1:7">
      <c r="A81" s="16">
        <v>16</v>
      </c>
      <c r="B81" s="17" t="s">
        <v>356</v>
      </c>
      <c r="C81" s="17" t="s">
        <v>316</v>
      </c>
      <c r="D81" s="18" t="s">
        <v>316</v>
      </c>
      <c r="E81" s="19"/>
      <c r="F81" s="17" t="s">
        <v>316</v>
      </c>
      <c r="G81" s="5"/>
    </row>
    <row r="82" ht="13.5" spans="1:7">
      <c r="A82" s="16">
        <v>17</v>
      </c>
      <c r="B82" s="17" t="s">
        <v>357</v>
      </c>
      <c r="C82" s="17" t="s">
        <v>316</v>
      </c>
      <c r="D82" s="18" t="s">
        <v>316</v>
      </c>
      <c r="E82" s="19"/>
      <c r="F82" s="17" t="s">
        <v>316</v>
      </c>
      <c r="G82" s="5"/>
    </row>
    <row r="83" ht="13.5" spans="1:7">
      <c r="A83" s="20">
        <v>18</v>
      </c>
      <c r="B83" s="21" t="s">
        <v>358</v>
      </c>
      <c r="C83" s="22"/>
      <c r="D83" s="20"/>
      <c r="E83" s="23"/>
      <c r="F83" s="22"/>
      <c r="G83" s="22"/>
    </row>
    <row r="84" ht="13.5" spans="1:7">
      <c r="A84" s="20" t="s">
        <v>316</v>
      </c>
      <c r="B84" s="21" t="s">
        <v>359</v>
      </c>
      <c r="C84" s="22"/>
      <c r="D84" s="20" t="s">
        <v>34</v>
      </c>
      <c r="E84" s="23">
        <v>1</v>
      </c>
      <c r="F84" s="22"/>
      <c r="G84" s="22"/>
    </row>
    <row r="85" ht="13.5" spans="1:7">
      <c r="A85" s="70" t="s">
        <v>380</v>
      </c>
      <c r="B85" s="12" t="s">
        <v>381</v>
      </c>
      <c r="C85" s="13" t="s">
        <v>313</v>
      </c>
      <c r="D85" s="12" t="s">
        <v>314</v>
      </c>
      <c r="E85" s="12"/>
      <c r="F85" s="12" t="s">
        <v>370</v>
      </c>
      <c r="G85" s="14" t="s">
        <v>316</v>
      </c>
    </row>
    <row r="86" ht="13.5" spans="1:7">
      <c r="A86" s="15" t="s">
        <v>0</v>
      </c>
      <c r="B86" s="15" t="s">
        <v>317</v>
      </c>
      <c r="C86" s="15" t="s">
        <v>318</v>
      </c>
      <c r="D86" s="15" t="s">
        <v>18</v>
      </c>
      <c r="E86" s="15" t="s">
        <v>319</v>
      </c>
      <c r="F86" s="15" t="s">
        <v>320</v>
      </c>
      <c r="G86" s="15" t="s">
        <v>321</v>
      </c>
    </row>
    <row r="87" ht="13.5" spans="1:7">
      <c r="A87" s="16">
        <v>1</v>
      </c>
      <c r="B87" s="17" t="s">
        <v>322</v>
      </c>
      <c r="C87" s="17" t="s">
        <v>371</v>
      </c>
      <c r="D87" s="18" t="s">
        <v>34</v>
      </c>
      <c r="E87" s="19">
        <v>1</v>
      </c>
      <c r="F87" s="17" t="s">
        <v>324</v>
      </c>
      <c r="G87" s="5"/>
    </row>
    <row r="88" ht="13.5" spans="1:7">
      <c r="A88" s="16">
        <v>2</v>
      </c>
      <c r="B88" s="17" t="s">
        <v>325</v>
      </c>
      <c r="C88" s="17" t="s">
        <v>372</v>
      </c>
      <c r="D88" s="18" t="s">
        <v>34</v>
      </c>
      <c r="E88" s="19">
        <v>3</v>
      </c>
      <c r="F88" s="17" t="s">
        <v>327</v>
      </c>
      <c r="G88" s="5"/>
    </row>
    <row r="89" ht="13.5" spans="1:7">
      <c r="A89" s="16">
        <v>3</v>
      </c>
      <c r="B89" s="17" t="s">
        <v>334</v>
      </c>
      <c r="C89" s="17" t="s">
        <v>335</v>
      </c>
      <c r="D89" s="18" t="s">
        <v>332</v>
      </c>
      <c r="E89" s="19">
        <v>1</v>
      </c>
      <c r="F89" s="17" t="s">
        <v>336</v>
      </c>
      <c r="G89" s="5"/>
    </row>
    <row r="90" ht="13.5" spans="1:7">
      <c r="A90" s="16">
        <v>4</v>
      </c>
      <c r="B90" s="17" t="s">
        <v>337</v>
      </c>
      <c r="C90" s="17" t="s">
        <v>338</v>
      </c>
      <c r="D90" s="18" t="s">
        <v>34</v>
      </c>
      <c r="E90" s="19">
        <v>1</v>
      </c>
      <c r="F90" s="17" t="s">
        <v>339</v>
      </c>
      <c r="G90" s="5"/>
    </row>
    <row r="91" ht="13.5" spans="1:7">
      <c r="A91" s="16">
        <v>5</v>
      </c>
      <c r="B91" s="17" t="s">
        <v>340</v>
      </c>
      <c r="C91" s="17" t="s">
        <v>341</v>
      </c>
      <c r="D91" s="18" t="s">
        <v>34</v>
      </c>
      <c r="E91" s="19">
        <v>1</v>
      </c>
      <c r="F91" s="17" t="s">
        <v>342</v>
      </c>
      <c r="G91" s="5"/>
    </row>
    <row r="92" ht="13.5" spans="1:7">
      <c r="A92" s="16">
        <v>6</v>
      </c>
      <c r="B92" s="17" t="s">
        <v>343</v>
      </c>
      <c r="C92" s="17" t="s">
        <v>344</v>
      </c>
      <c r="D92" s="18" t="s">
        <v>345</v>
      </c>
      <c r="E92" s="19">
        <v>2</v>
      </c>
      <c r="F92" s="17" t="s">
        <v>346</v>
      </c>
      <c r="G92" s="5"/>
    </row>
    <row r="93" ht="13.5" spans="1:7">
      <c r="A93" s="16">
        <v>7</v>
      </c>
      <c r="B93" s="17" t="s">
        <v>347</v>
      </c>
      <c r="C93" s="17" t="s">
        <v>348</v>
      </c>
      <c r="D93" s="18" t="s">
        <v>34</v>
      </c>
      <c r="E93" s="19">
        <v>1</v>
      </c>
      <c r="F93" s="17" t="s">
        <v>349</v>
      </c>
      <c r="G93" s="5"/>
    </row>
    <row r="94" ht="13.5" spans="1:7">
      <c r="A94" s="16">
        <v>8</v>
      </c>
      <c r="B94" s="17" t="s">
        <v>373</v>
      </c>
      <c r="C94" s="17" t="s">
        <v>374</v>
      </c>
      <c r="D94" s="18" t="s">
        <v>345</v>
      </c>
      <c r="E94" s="19">
        <v>1</v>
      </c>
      <c r="F94" s="17" t="s">
        <v>316</v>
      </c>
      <c r="G94" s="5"/>
    </row>
    <row r="95" ht="13.5" spans="1:7">
      <c r="A95" s="16">
        <v>9</v>
      </c>
      <c r="B95" s="17" t="s">
        <v>350</v>
      </c>
      <c r="C95" s="17" t="s">
        <v>351</v>
      </c>
      <c r="D95" s="18" t="s">
        <v>352</v>
      </c>
      <c r="E95" s="19">
        <v>3</v>
      </c>
      <c r="F95" s="17" t="s">
        <v>316</v>
      </c>
      <c r="G95" s="5"/>
    </row>
    <row r="96" ht="13.5" spans="1:7">
      <c r="A96" s="16">
        <v>10</v>
      </c>
      <c r="B96" s="17" t="s">
        <v>350</v>
      </c>
      <c r="C96" s="17" t="s">
        <v>375</v>
      </c>
      <c r="D96" s="18" t="s">
        <v>352</v>
      </c>
      <c r="E96" s="19">
        <v>7</v>
      </c>
      <c r="F96" s="17" t="s">
        <v>316</v>
      </c>
      <c r="G96" s="5"/>
    </row>
    <row r="97" ht="13.5" spans="1:7">
      <c r="A97" s="16">
        <v>11</v>
      </c>
      <c r="B97" s="17" t="s">
        <v>350</v>
      </c>
      <c r="C97" s="17" t="s">
        <v>376</v>
      </c>
      <c r="D97" s="18" t="s">
        <v>352</v>
      </c>
      <c r="E97" s="19">
        <v>1</v>
      </c>
      <c r="F97" s="17" t="s">
        <v>316</v>
      </c>
      <c r="G97" s="5"/>
    </row>
    <row r="98" ht="13.5" spans="1:7">
      <c r="A98" s="16">
        <v>12</v>
      </c>
      <c r="B98" s="17" t="s">
        <v>350</v>
      </c>
      <c r="C98" s="17" t="s">
        <v>377</v>
      </c>
      <c r="D98" s="18" t="s">
        <v>352</v>
      </c>
      <c r="E98" s="19">
        <v>1.5</v>
      </c>
      <c r="F98" s="17" t="s">
        <v>316</v>
      </c>
      <c r="G98" s="5"/>
    </row>
    <row r="99" ht="13.5" spans="1:7">
      <c r="A99" s="16">
        <v>13</v>
      </c>
      <c r="B99" s="17" t="s">
        <v>353</v>
      </c>
      <c r="C99" s="17" t="s">
        <v>316</v>
      </c>
      <c r="D99" s="18" t="s">
        <v>316</v>
      </c>
      <c r="E99" s="19">
        <v>1</v>
      </c>
      <c r="F99" s="17" t="s">
        <v>316</v>
      </c>
      <c r="G99" s="5"/>
    </row>
    <row r="100" ht="13.5" spans="1:7">
      <c r="A100" s="16">
        <v>14</v>
      </c>
      <c r="B100" s="17" t="s">
        <v>354</v>
      </c>
      <c r="C100" s="17" t="s">
        <v>316</v>
      </c>
      <c r="D100" s="18" t="s">
        <v>316</v>
      </c>
      <c r="E100" s="19">
        <v>1</v>
      </c>
      <c r="F100" s="17" t="s">
        <v>316</v>
      </c>
      <c r="G100" s="5"/>
    </row>
    <row r="101" ht="13.5" spans="1:7">
      <c r="A101" s="16">
        <v>15</v>
      </c>
      <c r="B101" s="17" t="s">
        <v>355</v>
      </c>
      <c r="C101" s="17" t="s">
        <v>316</v>
      </c>
      <c r="D101" s="18" t="s">
        <v>316</v>
      </c>
      <c r="E101" s="19">
        <v>1</v>
      </c>
      <c r="F101" s="17" t="s">
        <v>316</v>
      </c>
      <c r="G101" s="5"/>
    </row>
    <row r="102" ht="13.5" spans="1:7">
      <c r="A102" s="16">
        <v>16</v>
      </c>
      <c r="B102" s="17" t="s">
        <v>356</v>
      </c>
      <c r="C102" s="17" t="s">
        <v>316</v>
      </c>
      <c r="D102" s="18" t="s">
        <v>316</v>
      </c>
      <c r="E102" s="19"/>
      <c r="F102" s="17" t="s">
        <v>316</v>
      </c>
      <c r="G102" s="5"/>
    </row>
    <row r="103" ht="13.5" spans="1:7">
      <c r="A103" s="16">
        <v>17</v>
      </c>
      <c r="B103" s="17" t="s">
        <v>357</v>
      </c>
      <c r="C103" s="17" t="s">
        <v>316</v>
      </c>
      <c r="D103" s="18" t="s">
        <v>316</v>
      </c>
      <c r="E103" s="19"/>
      <c r="F103" s="17" t="s">
        <v>316</v>
      </c>
      <c r="G103" s="5"/>
    </row>
    <row r="104" ht="13.5" spans="1:7">
      <c r="A104" s="20">
        <v>18</v>
      </c>
      <c r="B104" s="21" t="s">
        <v>358</v>
      </c>
      <c r="C104" s="22"/>
      <c r="D104" s="20"/>
      <c r="E104" s="23"/>
      <c r="F104" s="22"/>
      <c r="G104" s="22"/>
    </row>
    <row r="105" ht="13.5" spans="1:7">
      <c r="A105" s="20" t="s">
        <v>316</v>
      </c>
      <c r="B105" s="21" t="s">
        <v>359</v>
      </c>
      <c r="C105" s="22"/>
      <c r="D105" s="20" t="s">
        <v>34</v>
      </c>
      <c r="E105" s="23">
        <v>1</v>
      </c>
      <c r="F105" s="22"/>
      <c r="G105" s="22"/>
    </row>
    <row r="106" ht="13.5" spans="1:7">
      <c r="A106" s="70" t="s">
        <v>382</v>
      </c>
      <c r="B106" s="12" t="s">
        <v>383</v>
      </c>
      <c r="C106" s="13" t="s">
        <v>313</v>
      </c>
      <c r="D106" s="12" t="s">
        <v>314</v>
      </c>
      <c r="E106" s="12"/>
      <c r="F106" s="12" t="s">
        <v>370</v>
      </c>
      <c r="G106" s="14" t="s">
        <v>316</v>
      </c>
    </row>
    <row r="107" ht="13.5" spans="1:7">
      <c r="A107" s="15" t="s">
        <v>0</v>
      </c>
      <c r="B107" s="15" t="s">
        <v>317</v>
      </c>
      <c r="C107" s="15" t="s">
        <v>318</v>
      </c>
      <c r="D107" s="15" t="s">
        <v>18</v>
      </c>
      <c r="E107" s="15" t="s">
        <v>319</v>
      </c>
      <c r="F107" s="15" t="s">
        <v>320</v>
      </c>
      <c r="G107" s="15" t="s">
        <v>321</v>
      </c>
    </row>
    <row r="108" ht="13.5" spans="1:7">
      <c r="A108" s="16">
        <v>1</v>
      </c>
      <c r="B108" s="17" t="s">
        <v>322</v>
      </c>
      <c r="C108" s="17" t="s">
        <v>371</v>
      </c>
      <c r="D108" s="18" t="s">
        <v>34</v>
      </c>
      <c r="E108" s="19">
        <v>1</v>
      </c>
      <c r="F108" s="17" t="s">
        <v>324</v>
      </c>
      <c r="G108" s="5"/>
    </row>
    <row r="109" ht="13.5" spans="1:7">
      <c r="A109" s="16">
        <v>2</v>
      </c>
      <c r="B109" s="17" t="s">
        <v>325</v>
      </c>
      <c r="C109" s="17" t="s">
        <v>372</v>
      </c>
      <c r="D109" s="18" t="s">
        <v>34</v>
      </c>
      <c r="E109" s="19">
        <v>3</v>
      </c>
      <c r="F109" s="17" t="s">
        <v>327</v>
      </c>
      <c r="G109" s="5"/>
    </row>
    <row r="110" ht="13.5" spans="1:7">
      <c r="A110" s="16">
        <v>3</v>
      </c>
      <c r="B110" s="17" t="s">
        <v>334</v>
      </c>
      <c r="C110" s="17" t="s">
        <v>335</v>
      </c>
      <c r="D110" s="18" t="s">
        <v>332</v>
      </c>
      <c r="E110" s="19">
        <v>1</v>
      </c>
      <c r="F110" s="17" t="s">
        <v>336</v>
      </c>
      <c r="G110" s="5"/>
    </row>
    <row r="111" ht="13.5" spans="1:7">
      <c r="A111" s="16">
        <v>4</v>
      </c>
      <c r="B111" s="17" t="s">
        <v>337</v>
      </c>
      <c r="C111" s="17" t="s">
        <v>338</v>
      </c>
      <c r="D111" s="18" t="s">
        <v>34</v>
      </c>
      <c r="E111" s="19">
        <v>1</v>
      </c>
      <c r="F111" s="17" t="s">
        <v>339</v>
      </c>
      <c r="G111" s="5"/>
    </row>
    <row r="112" ht="13.5" spans="1:7">
      <c r="A112" s="16">
        <v>5</v>
      </c>
      <c r="B112" s="17" t="s">
        <v>340</v>
      </c>
      <c r="C112" s="17" t="s">
        <v>341</v>
      </c>
      <c r="D112" s="18" t="s">
        <v>34</v>
      </c>
      <c r="E112" s="19">
        <v>1</v>
      </c>
      <c r="F112" s="17" t="s">
        <v>342</v>
      </c>
      <c r="G112" s="5"/>
    </row>
    <row r="113" ht="13.5" spans="1:7">
      <c r="A113" s="16">
        <v>6</v>
      </c>
      <c r="B113" s="17" t="s">
        <v>343</v>
      </c>
      <c r="C113" s="17" t="s">
        <v>344</v>
      </c>
      <c r="D113" s="18" t="s">
        <v>345</v>
      </c>
      <c r="E113" s="19">
        <v>2</v>
      </c>
      <c r="F113" s="17" t="s">
        <v>346</v>
      </c>
      <c r="G113" s="5"/>
    </row>
    <row r="114" ht="13.5" spans="1:7">
      <c r="A114" s="16">
        <v>7</v>
      </c>
      <c r="B114" s="17" t="s">
        <v>347</v>
      </c>
      <c r="C114" s="17" t="s">
        <v>348</v>
      </c>
      <c r="D114" s="18" t="s">
        <v>34</v>
      </c>
      <c r="E114" s="19">
        <v>1</v>
      </c>
      <c r="F114" s="17" t="s">
        <v>349</v>
      </c>
      <c r="G114" s="5"/>
    </row>
    <row r="115" ht="13.5" spans="1:7">
      <c r="A115" s="16">
        <v>8</v>
      </c>
      <c r="B115" s="17" t="s">
        <v>373</v>
      </c>
      <c r="C115" s="17" t="s">
        <v>374</v>
      </c>
      <c r="D115" s="18" t="s">
        <v>345</v>
      </c>
      <c r="E115" s="19">
        <v>1</v>
      </c>
      <c r="F115" s="17" t="s">
        <v>316</v>
      </c>
      <c r="G115" s="5"/>
    </row>
    <row r="116" ht="13.5" spans="1:7">
      <c r="A116" s="16">
        <v>9</v>
      </c>
      <c r="B116" s="17" t="s">
        <v>350</v>
      </c>
      <c r="C116" s="17" t="s">
        <v>351</v>
      </c>
      <c r="D116" s="18" t="s">
        <v>352</v>
      </c>
      <c r="E116" s="19">
        <v>3</v>
      </c>
      <c r="F116" s="17" t="s">
        <v>316</v>
      </c>
      <c r="G116" s="5"/>
    </row>
    <row r="117" ht="13.5" spans="1:7">
      <c r="A117" s="16">
        <v>10</v>
      </c>
      <c r="B117" s="17" t="s">
        <v>350</v>
      </c>
      <c r="C117" s="17" t="s">
        <v>375</v>
      </c>
      <c r="D117" s="18" t="s">
        <v>352</v>
      </c>
      <c r="E117" s="19">
        <v>7</v>
      </c>
      <c r="F117" s="17" t="s">
        <v>316</v>
      </c>
      <c r="G117" s="5"/>
    </row>
    <row r="118" ht="13.5" spans="1:7">
      <c r="A118" s="16">
        <v>11</v>
      </c>
      <c r="B118" s="17" t="s">
        <v>350</v>
      </c>
      <c r="C118" s="17" t="s">
        <v>376</v>
      </c>
      <c r="D118" s="18" t="s">
        <v>352</v>
      </c>
      <c r="E118" s="19">
        <v>1</v>
      </c>
      <c r="F118" s="17" t="s">
        <v>316</v>
      </c>
      <c r="G118" s="5"/>
    </row>
    <row r="119" ht="13.5" spans="1:7">
      <c r="A119" s="16">
        <v>12</v>
      </c>
      <c r="B119" s="17" t="s">
        <v>350</v>
      </c>
      <c r="C119" s="17" t="s">
        <v>377</v>
      </c>
      <c r="D119" s="18" t="s">
        <v>352</v>
      </c>
      <c r="E119" s="19">
        <v>1.5</v>
      </c>
      <c r="F119" s="17" t="s">
        <v>316</v>
      </c>
      <c r="G119" s="5"/>
    </row>
    <row r="120" ht="13.5" spans="1:7">
      <c r="A120" s="16">
        <v>13</v>
      </c>
      <c r="B120" s="17" t="s">
        <v>353</v>
      </c>
      <c r="C120" s="17" t="s">
        <v>316</v>
      </c>
      <c r="D120" s="18" t="s">
        <v>316</v>
      </c>
      <c r="E120" s="19">
        <v>1</v>
      </c>
      <c r="F120" s="17" t="s">
        <v>316</v>
      </c>
      <c r="G120" s="5"/>
    </row>
    <row r="121" ht="13.5" spans="1:7">
      <c r="A121" s="16">
        <v>14</v>
      </c>
      <c r="B121" s="17" t="s">
        <v>354</v>
      </c>
      <c r="C121" s="17" t="s">
        <v>316</v>
      </c>
      <c r="D121" s="18" t="s">
        <v>316</v>
      </c>
      <c r="E121" s="19">
        <v>1</v>
      </c>
      <c r="F121" s="17" t="s">
        <v>316</v>
      </c>
      <c r="G121" s="5"/>
    </row>
    <row r="122" ht="13.5" spans="1:7">
      <c r="A122" s="16">
        <v>15</v>
      </c>
      <c r="B122" s="17" t="s">
        <v>355</v>
      </c>
      <c r="C122" s="17" t="s">
        <v>316</v>
      </c>
      <c r="D122" s="18" t="s">
        <v>316</v>
      </c>
      <c r="E122" s="19">
        <v>1</v>
      </c>
      <c r="F122" s="17" t="s">
        <v>316</v>
      </c>
      <c r="G122" s="5"/>
    </row>
    <row r="123" ht="13.5" spans="1:7">
      <c r="A123" s="16">
        <v>16</v>
      </c>
      <c r="B123" s="17" t="s">
        <v>356</v>
      </c>
      <c r="C123" s="17" t="s">
        <v>316</v>
      </c>
      <c r="D123" s="18" t="s">
        <v>316</v>
      </c>
      <c r="E123" s="19"/>
      <c r="F123" s="17" t="s">
        <v>316</v>
      </c>
      <c r="G123" s="5"/>
    </row>
    <row r="124" ht="13.5" spans="1:7">
      <c r="A124" s="16">
        <v>17</v>
      </c>
      <c r="B124" s="17" t="s">
        <v>357</v>
      </c>
      <c r="C124" s="17" t="s">
        <v>316</v>
      </c>
      <c r="D124" s="18" t="s">
        <v>316</v>
      </c>
      <c r="E124" s="19"/>
      <c r="F124" s="17" t="s">
        <v>316</v>
      </c>
      <c r="G124" s="5"/>
    </row>
    <row r="125" ht="13.5" spans="1:7">
      <c r="A125" s="20">
        <v>18</v>
      </c>
      <c r="B125" s="21" t="s">
        <v>358</v>
      </c>
      <c r="C125" s="22"/>
      <c r="D125" s="20"/>
      <c r="E125" s="23"/>
      <c r="F125" s="22"/>
      <c r="G125" s="22"/>
    </row>
    <row r="126" ht="13.5" spans="1:7">
      <c r="A126" s="20" t="s">
        <v>316</v>
      </c>
      <c r="B126" s="21" t="s">
        <v>359</v>
      </c>
      <c r="C126" s="22"/>
      <c r="D126" s="20" t="s">
        <v>34</v>
      </c>
      <c r="E126" s="23">
        <v>1</v>
      </c>
      <c r="F126" s="22"/>
      <c r="G126" s="22"/>
    </row>
    <row r="127" ht="13.5" spans="1:7">
      <c r="A127" s="70" t="s">
        <v>384</v>
      </c>
      <c r="B127" s="12" t="s">
        <v>385</v>
      </c>
      <c r="C127" s="13" t="s">
        <v>313</v>
      </c>
      <c r="D127" s="12" t="s">
        <v>314</v>
      </c>
      <c r="E127" s="12"/>
      <c r="F127" s="12" t="s">
        <v>370</v>
      </c>
      <c r="G127" s="14" t="s">
        <v>316</v>
      </c>
    </row>
    <row r="128" ht="13.5" spans="1:7">
      <c r="A128" s="15" t="s">
        <v>0</v>
      </c>
      <c r="B128" s="15" t="s">
        <v>317</v>
      </c>
      <c r="C128" s="15" t="s">
        <v>318</v>
      </c>
      <c r="D128" s="15" t="s">
        <v>18</v>
      </c>
      <c r="E128" s="15" t="s">
        <v>319</v>
      </c>
      <c r="F128" s="15" t="s">
        <v>320</v>
      </c>
      <c r="G128" s="15" t="s">
        <v>321</v>
      </c>
    </row>
    <row r="129" ht="13.5" spans="1:7">
      <c r="A129" s="16">
        <v>1</v>
      </c>
      <c r="B129" s="17" t="s">
        <v>322</v>
      </c>
      <c r="C129" s="17" t="s">
        <v>371</v>
      </c>
      <c r="D129" s="18" t="s">
        <v>34</v>
      </c>
      <c r="E129" s="19">
        <v>1</v>
      </c>
      <c r="F129" s="17" t="s">
        <v>324</v>
      </c>
      <c r="G129" s="5"/>
    </row>
    <row r="130" ht="13.5" spans="1:7">
      <c r="A130" s="16">
        <v>2</v>
      </c>
      <c r="B130" s="17" t="s">
        <v>325</v>
      </c>
      <c r="C130" s="17" t="s">
        <v>372</v>
      </c>
      <c r="D130" s="18" t="s">
        <v>34</v>
      </c>
      <c r="E130" s="19">
        <v>3</v>
      </c>
      <c r="F130" s="17" t="s">
        <v>327</v>
      </c>
      <c r="G130" s="5"/>
    </row>
    <row r="131" ht="13.5" spans="1:7">
      <c r="A131" s="16">
        <v>3</v>
      </c>
      <c r="B131" s="17" t="s">
        <v>334</v>
      </c>
      <c r="C131" s="17" t="s">
        <v>335</v>
      </c>
      <c r="D131" s="18" t="s">
        <v>332</v>
      </c>
      <c r="E131" s="19">
        <v>1</v>
      </c>
      <c r="F131" s="17" t="s">
        <v>336</v>
      </c>
      <c r="G131" s="5"/>
    </row>
    <row r="132" ht="13.5" spans="1:7">
      <c r="A132" s="16">
        <v>4</v>
      </c>
      <c r="B132" s="17" t="s">
        <v>337</v>
      </c>
      <c r="C132" s="17" t="s">
        <v>338</v>
      </c>
      <c r="D132" s="18" t="s">
        <v>34</v>
      </c>
      <c r="E132" s="19">
        <v>1</v>
      </c>
      <c r="F132" s="17" t="s">
        <v>339</v>
      </c>
      <c r="G132" s="5"/>
    </row>
    <row r="133" ht="13.5" spans="1:7">
      <c r="A133" s="16">
        <v>5</v>
      </c>
      <c r="B133" s="17" t="s">
        <v>340</v>
      </c>
      <c r="C133" s="17" t="s">
        <v>341</v>
      </c>
      <c r="D133" s="18" t="s">
        <v>34</v>
      </c>
      <c r="E133" s="19">
        <v>1</v>
      </c>
      <c r="F133" s="17" t="s">
        <v>342</v>
      </c>
      <c r="G133" s="5"/>
    </row>
    <row r="134" ht="13.5" spans="1:7">
      <c r="A134" s="16">
        <v>6</v>
      </c>
      <c r="B134" s="17" t="s">
        <v>343</v>
      </c>
      <c r="C134" s="17" t="s">
        <v>344</v>
      </c>
      <c r="D134" s="18" t="s">
        <v>345</v>
      </c>
      <c r="E134" s="19">
        <v>2</v>
      </c>
      <c r="F134" s="17" t="s">
        <v>346</v>
      </c>
      <c r="G134" s="5"/>
    </row>
    <row r="135" ht="13.5" spans="1:7">
      <c r="A135" s="16">
        <v>7</v>
      </c>
      <c r="B135" s="17" t="s">
        <v>347</v>
      </c>
      <c r="C135" s="17" t="s">
        <v>348</v>
      </c>
      <c r="D135" s="18" t="s">
        <v>34</v>
      </c>
      <c r="E135" s="19">
        <v>1</v>
      </c>
      <c r="F135" s="17" t="s">
        <v>349</v>
      </c>
      <c r="G135" s="5"/>
    </row>
    <row r="136" ht="13.5" spans="1:7">
      <c r="A136" s="16">
        <v>8</v>
      </c>
      <c r="B136" s="17" t="s">
        <v>373</v>
      </c>
      <c r="C136" s="17" t="s">
        <v>374</v>
      </c>
      <c r="D136" s="18" t="s">
        <v>345</v>
      </c>
      <c r="E136" s="19">
        <v>1</v>
      </c>
      <c r="F136" s="17" t="s">
        <v>316</v>
      </c>
      <c r="G136" s="5"/>
    </row>
    <row r="137" ht="13.5" spans="1:7">
      <c r="A137" s="16">
        <v>9</v>
      </c>
      <c r="B137" s="17" t="s">
        <v>350</v>
      </c>
      <c r="C137" s="17" t="s">
        <v>351</v>
      </c>
      <c r="D137" s="18" t="s">
        <v>352</v>
      </c>
      <c r="E137" s="19">
        <v>3</v>
      </c>
      <c r="F137" s="17" t="s">
        <v>316</v>
      </c>
      <c r="G137" s="5"/>
    </row>
    <row r="138" ht="13.5" spans="1:7">
      <c r="A138" s="16">
        <v>10</v>
      </c>
      <c r="B138" s="17" t="s">
        <v>350</v>
      </c>
      <c r="C138" s="17" t="s">
        <v>375</v>
      </c>
      <c r="D138" s="18" t="s">
        <v>352</v>
      </c>
      <c r="E138" s="19">
        <v>7</v>
      </c>
      <c r="F138" s="17" t="s">
        <v>316</v>
      </c>
      <c r="G138" s="5"/>
    </row>
    <row r="139" ht="13.5" spans="1:7">
      <c r="A139" s="16">
        <v>11</v>
      </c>
      <c r="B139" s="17" t="s">
        <v>350</v>
      </c>
      <c r="C139" s="17" t="s">
        <v>376</v>
      </c>
      <c r="D139" s="18" t="s">
        <v>352</v>
      </c>
      <c r="E139" s="19">
        <v>1</v>
      </c>
      <c r="F139" s="17" t="s">
        <v>316</v>
      </c>
      <c r="G139" s="5"/>
    </row>
    <row r="140" ht="13.5" spans="1:7">
      <c r="A140" s="16">
        <v>12</v>
      </c>
      <c r="B140" s="17" t="s">
        <v>350</v>
      </c>
      <c r="C140" s="17" t="s">
        <v>377</v>
      </c>
      <c r="D140" s="18" t="s">
        <v>352</v>
      </c>
      <c r="E140" s="19">
        <v>1.5</v>
      </c>
      <c r="F140" s="17" t="s">
        <v>316</v>
      </c>
      <c r="G140" s="5"/>
    </row>
    <row r="141" ht="13.5" spans="1:7">
      <c r="A141" s="16">
        <v>13</v>
      </c>
      <c r="B141" s="17" t="s">
        <v>353</v>
      </c>
      <c r="C141" s="17" t="s">
        <v>316</v>
      </c>
      <c r="D141" s="18" t="s">
        <v>316</v>
      </c>
      <c r="E141" s="19">
        <v>1</v>
      </c>
      <c r="F141" s="17" t="s">
        <v>316</v>
      </c>
      <c r="G141" s="5"/>
    </row>
    <row r="142" ht="13.5" spans="1:7">
      <c r="A142" s="16">
        <v>14</v>
      </c>
      <c r="B142" s="17" t="s">
        <v>354</v>
      </c>
      <c r="C142" s="17" t="s">
        <v>316</v>
      </c>
      <c r="D142" s="18" t="s">
        <v>316</v>
      </c>
      <c r="E142" s="19">
        <v>1</v>
      </c>
      <c r="F142" s="17" t="s">
        <v>316</v>
      </c>
      <c r="G142" s="5"/>
    </row>
    <row r="143" ht="13.5" spans="1:7">
      <c r="A143" s="16">
        <v>15</v>
      </c>
      <c r="B143" s="17" t="s">
        <v>355</v>
      </c>
      <c r="C143" s="17" t="s">
        <v>316</v>
      </c>
      <c r="D143" s="18" t="s">
        <v>316</v>
      </c>
      <c r="E143" s="19">
        <v>1</v>
      </c>
      <c r="F143" s="17" t="s">
        <v>316</v>
      </c>
      <c r="G143" s="5"/>
    </row>
    <row r="144" ht="13.5" spans="1:7">
      <c r="A144" s="16">
        <v>16</v>
      </c>
      <c r="B144" s="17" t="s">
        <v>356</v>
      </c>
      <c r="C144" s="17" t="s">
        <v>316</v>
      </c>
      <c r="D144" s="18" t="s">
        <v>316</v>
      </c>
      <c r="E144" s="19"/>
      <c r="F144" s="17" t="s">
        <v>316</v>
      </c>
      <c r="G144" s="5"/>
    </row>
    <row r="145" ht="13.5" spans="1:7">
      <c r="A145" s="16">
        <v>17</v>
      </c>
      <c r="B145" s="17" t="s">
        <v>357</v>
      </c>
      <c r="C145" s="17" t="s">
        <v>316</v>
      </c>
      <c r="D145" s="18" t="s">
        <v>316</v>
      </c>
      <c r="E145" s="19"/>
      <c r="F145" s="17" t="s">
        <v>316</v>
      </c>
      <c r="G145" s="5"/>
    </row>
    <row r="146" ht="13.5" spans="1:7">
      <c r="A146" s="20">
        <v>18</v>
      </c>
      <c r="B146" s="21" t="s">
        <v>358</v>
      </c>
      <c r="C146" s="22"/>
      <c r="D146" s="20"/>
      <c r="E146" s="23"/>
      <c r="F146" s="22"/>
      <c r="G146" s="22"/>
    </row>
    <row r="147" ht="13.5" spans="1:7">
      <c r="A147" s="20" t="s">
        <v>316</v>
      </c>
      <c r="B147" s="21" t="s">
        <v>359</v>
      </c>
      <c r="C147" s="22"/>
      <c r="D147" s="20" t="s">
        <v>34</v>
      </c>
      <c r="E147" s="23">
        <v>1</v>
      </c>
      <c r="F147" s="22"/>
      <c r="G147" s="22"/>
    </row>
    <row r="148" ht="13.5" spans="1:7">
      <c r="A148" s="70" t="s">
        <v>386</v>
      </c>
      <c r="B148" s="12" t="s">
        <v>387</v>
      </c>
      <c r="C148" s="13" t="s">
        <v>313</v>
      </c>
      <c r="D148" s="12" t="s">
        <v>314</v>
      </c>
      <c r="E148" s="12"/>
      <c r="F148" s="12" t="s">
        <v>370</v>
      </c>
      <c r="G148" s="14" t="s">
        <v>316</v>
      </c>
    </row>
    <row r="149" ht="13.5" spans="1:7">
      <c r="A149" s="15" t="s">
        <v>0</v>
      </c>
      <c r="B149" s="15" t="s">
        <v>317</v>
      </c>
      <c r="C149" s="15" t="s">
        <v>318</v>
      </c>
      <c r="D149" s="15" t="s">
        <v>18</v>
      </c>
      <c r="E149" s="15" t="s">
        <v>319</v>
      </c>
      <c r="F149" s="15" t="s">
        <v>320</v>
      </c>
      <c r="G149" s="15" t="s">
        <v>321</v>
      </c>
    </row>
    <row r="150" ht="13.5" spans="1:7">
      <c r="A150" s="16">
        <v>1</v>
      </c>
      <c r="B150" s="17" t="s">
        <v>322</v>
      </c>
      <c r="C150" s="17" t="s">
        <v>371</v>
      </c>
      <c r="D150" s="18" t="s">
        <v>34</v>
      </c>
      <c r="E150" s="19">
        <v>1</v>
      </c>
      <c r="F150" s="17" t="s">
        <v>324</v>
      </c>
      <c r="G150" s="5"/>
    </row>
    <row r="151" ht="13.5" spans="1:7">
      <c r="A151" s="16">
        <v>2</v>
      </c>
      <c r="B151" s="17" t="s">
        <v>325</v>
      </c>
      <c r="C151" s="17" t="s">
        <v>372</v>
      </c>
      <c r="D151" s="18" t="s">
        <v>34</v>
      </c>
      <c r="E151" s="19">
        <v>3</v>
      </c>
      <c r="F151" s="17" t="s">
        <v>327</v>
      </c>
      <c r="G151" s="5"/>
    </row>
    <row r="152" ht="13.5" spans="1:7">
      <c r="A152" s="16">
        <v>3</v>
      </c>
      <c r="B152" s="17" t="s">
        <v>334</v>
      </c>
      <c r="C152" s="17" t="s">
        <v>335</v>
      </c>
      <c r="D152" s="18" t="s">
        <v>332</v>
      </c>
      <c r="E152" s="19">
        <v>1</v>
      </c>
      <c r="F152" s="17" t="s">
        <v>336</v>
      </c>
      <c r="G152" s="5"/>
    </row>
    <row r="153" ht="13.5" spans="1:7">
      <c r="A153" s="16">
        <v>4</v>
      </c>
      <c r="B153" s="17" t="s">
        <v>337</v>
      </c>
      <c r="C153" s="17" t="s">
        <v>338</v>
      </c>
      <c r="D153" s="18" t="s">
        <v>34</v>
      </c>
      <c r="E153" s="19">
        <v>1</v>
      </c>
      <c r="F153" s="17" t="s">
        <v>339</v>
      </c>
      <c r="G153" s="5"/>
    </row>
    <row r="154" ht="13.5" spans="1:7">
      <c r="A154" s="16">
        <v>5</v>
      </c>
      <c r="B154" s="17" t="s">
        <v>340</v>
      </c>
      <c r="C154" s="17" t="s">
        <v>341</v>
      </c>
      <c r="D154" s="18" t="s">
        <v>34</v>
      </c>
      <c r="E154" s="19">
        <v>1</v>
      </c>
      <c r="F154" s="17" t="s">
        <v>342</v>
      </c>
      <c r="G154" s="5"/>
    </row>
    <row r="155" ht="13.5" spans="1:7">
      <c r="A155" s="16">
        <v>6</v>
      </c>
      <c r="B155" s="17" t="s">
        <v>343</v>
      </c>
      <c r="C155" s="17" t="s">
        <v>344</v>
      </c>
      <c r="D155" s="18" t="s">
        <v>345</v>
      </c>
      <c r="E155" s="19">
        <v>2</v>
      </c>
      <c r="F155" s="17" t="s">
        <v>346</v>
      </c>
      <c r="G155" s="5"/>
    </row>
    <row r="156" ht="13.5" spans="1:7">
      <c r="A156" s="16">
        <v>7</v>
      </c>
      <c r="B156" s="17" t="s">
        <v>347</v>
      </c>
      <c r="C156" s="17" t="s">
        <v>348</v>
      </c>
      <c r="D156" s="18" t="s">
        <v>34</v>
      </c>
      <c r="E156" s="19">
        <v>1</v>
      </c>
      <c r="F156" s="17" t="s">
        <v>349</v>
      </c>
      <c r="G156" s="5"/>
    </row>
    <row r="157" ht="13.5" spans="1:7">
      <c r="A157" s="16">
        <v>8</v>
      </c>
      <c r="B157" s="17" t="s">
        <v>373</v>
      </c>
      <c r="C157" s="17" t="s">
        <v>374</v>
      </c>
      <c r="D157" s="18" t="s">
        <v>345</v>
      </c>
      <c r="E157" s="19">
        <v>1</v>
      </c>
      <c r="F157" s="17" t="s">
        <v>316</v>
      </c>
      <c r="G157" s="5"/>
    </row>
    <row r="158" ht="13.5" spans="1:7">
      <c r="A158" s="16">
        <v>9</v>
      </c>
      <c r="B158" s="17" t="s">
        <v>350</v>
      </c>
      <c r="C158" s="17" t="s">
        <v>351</v>
      </c>
      <c r="D158" s="18" t="s">
        <v>352</v>
      </c>
      <c r="E158" s="19">
        <v>3</v>
      </c>
      <c r="F158" s="17" t="s">
        <v>316</v>
      </c>
      <c r="G158" s="5"/>
    </row>
    <row r="159" ht="13.5" spans="1:7">
      <c r="A159" s="16">
        <v>10</v>
      </c>
      <c r="B159" s="17" t="s">
        <v>350</v>
      </c>
      <c r="C159" s="17" t="s">
        <v>375</v>
      </c>
      <c r="D159" s="18" t="s">
        <v>352</v>
      </c>
      <c r="E159" s="19">
        <v>7</v>
      </c>
      <c r="F159" s="17" t="s">
        <v>316</v>
      </c>
      <c r="G159" s="5"/>
    </row>
    <row r="160" ht="13.5" spans="1:7">
      <c r="A160" s="16">
        <v>11</v>
      </c>
      <c r="B160" s="17" t="s">
        <v>350</v>
      </c>
      <c r="C160" s="17" t="s">
        <v>376</v>
      </c>
      <c r="D160" s="18" t="s">
        <v>352</v>
      </c>
      <c r="E160" s="19">
        <v>1</v>
      </c>
      <c r="F160" s="17" t="s">
        <v>316</v>
      </c>
      <c r="G160" s="5"/>
    </row>
    <row r="161" ht="13.5" spans="1:7">
      <c r="A161" s="16">
        <v>12</v>
      </c>
      <c r="B161" s="17" t="s">
        <v>350</v>
      </c>
      <c r="C161" s="17" t="s">
        <v>377</v>
      </c>
      <c r="D161" s="18" t="s">
        <v>352</v>
      </c>
      <c r="E161" s="19">
        <v>1.5</v>
      </c>
      <c r="F161" s="17" t="s">
        <v>316</v>
      </c>
      <c r="G161" s="5"/>
    </row>
    <row r="162" ht="13.5" spans="1:7">
      <c r="A162" s="16">
        <v>13</v>
      </c>
      <c r="B162" s="17" t="s">
        <v>353</v>
      </c>
      <c r="C162" s="17" t="s">
        <v>316</v>
      </c>
      <c r="D162" s="18" t="s">
        <v>316</v>
      </c>
      <c r="E162" s="19">
        <v>1</v>
      </c>
      <c r="F162" s="17" t="s">
        <v>316</v>
      </c>
      <c r="G162" s="5"/>
    </row>
    <row r="163" ht="13.5" spans="1:7">
      <c r="A163" s="16">
        <v>14</v>
      </c>
      <c r="B163" s="17" t="s">
        <v>354</v>
      </c>
      <c r="C163" s="17" t="s">
        <v>316</v>
      </c>
      <c r="D163" s="18" t="s">
        <v>316</v>
      </c>
      <c r="E163" s="19">
        <v>1</v>
      </c>
      <c r="F163" s="17" t="s">
        <v>316</v>
      </c>
      <c r="G163" s="5"/>
    </row>
    <row r="164" ht="13.5" spans="1:7">
      <c r="A164" s="16">
        <v>15</v>
      </c>
      <c r="B164" s="17" t="s">
        <v>355</v>
      </c>
      <c r="C164" s="17" t="s">
        <v>316</v>
      </c>
      <c r="D164" s="18" t="s">
        <v>316</v>
      </c>
      <c r="E164" s="19">
        <v>1</v>
      </c>
      <c r="F164" s="17" t="s">
        <v>316</v>
      </c>
      <c r="G164" s="5"/>
    </row>
    <row r="165" ht="13.5" spans="1:7">
      <c r="A165" s="16">
        <v>16</v>
      </c>
      <c r="B165" s="17" t="s">
        <v>356</v>
      </c>
      <c r="C165" s="17" t="s">
        <v>316</v>
      </c>
      <c r="D165" s="18" t="s">
        <v>316</v>
      </c>
      <c r="E165" s="19"/>
      <c r="F165" s="17" t="s">
        <v>316</v>
      </c>
      <c r="G165" s="5"/>
    </row>
    <row r="166" ht="13.5" spans="1:7">
      <c r="A166" s="16">
        <v>17</v>
      </c>
      <c r="B166" s="17" t="s">
        <v>357</v>
      </c>
      <c r="C166" s="17" t="s">
        <v>316</v>
      </c>
      <c r="D166" s="18" t="s">
        <v>316</v>
      </c>
      <c r="E166" s="19"/>
      <c r="F166" s="17" t="s">
        <v>316</v>
      </c>
      <c r="G166" s="5"/>
    </row>
    <row r="167" ht="13.5" spans="1:7">
      <c r="A167" s="20">
        <v>18</v>
      </c>
      <c r="B167" s="21" t="s">
        <v>358</v>
      </c>
      <c r="C167" s="22"/>
      <c r="D167" s="20"/>
      <c r="E167" s="23"/>
      <c r="F167" s="22"/>
      <c r="G167" s="22"/>
    </row>
    <row r="168" ht="13.5" spans="1:7">
      <c r="A168" s="20" t="s">
        <v>316</v>
      </c>
      <c r="B168" s="21" t="s">
        <v>359</v>
      </c>
      <c r="C168" s="22"/>
      <c r="D168" s="20" t="s">
        <v>34</v>
      </c>
      <c r="E168" s="23">
        <v>1</v>
      </c>
      <c r="F168" s="22"/>
      <c r="G168" s="22"/>
    </row>
    <row r="169" ht="13.5" spans="1:7">
      <c r="A169" s="70" t="s">
        <v>388</v>
      </c>
      <c r="B169" s="12" t="s">
        <v>389</v>
      </c>
      <c r="C169" s="13" t="s">
        <v>313</v>
      </c>
      <c r="D169" s="12" t="s">
        <v>314</v>
      </c>
      <c r="E169" s="12"/>
      <c r="F169" s="12" t="s">
        <v>370</v>
      </c>
      <c r="G169" s="14" t="s">
        <v>316</v>
      </c>
    </row>
    <row r="170" ht="13.5" spans="1:7">
      <c r="A170" s="15" t="s">
        <v>0</v>
      </c>
      <c r="B170" s="15" t="s">
        <v>317</v>
      </c>
      <c r="C170" s="15" t="s">
        <v>318</v>
      </c>
      <c r="D170" s="15" t="s">
        <v>18</v>
      </c>
      <c r="E170" s="15" t="s">
        <v>319</v>
      </c>
      <c r="F170" s="15" t="s">
        <v>320</v>
      </c>
      <c r="G170" s="15" t="s">
        <v>321</v>
      </c>
    </row>
    <row r="171" ht="13.5" spans="1:7">
      <c r="A171" s="16">
        <v>1</v>
      </c>
      <c r="B171" s="17" t="s">
        <v>322</v>
      </c>
      <c r="C171" s="17" t="s">
        <v>371</v>
      </c>
      <c r="D171" s="18" t="s">
        <v>34</v>
      </c>
      <c r="E171" s="19">
        <v>1</v>
      </c>
      <c r="F171" s="17" t="s">
        <v>324</v>
      </c>
      <c r="G171" s="5"/>
    </row>
    <row r="172" ht="13.5" spans="1:7">
      <c r="A172" s="16">
        <v>2</v>
      </c>
      <c r="B172" s="17" t="s">
        <v>325</v>
      </c>
      <c r="C172" s="17" t="s">
        <v>372</v>
      </c>
      <c r="D172" s="18" t="s">
        <v>34</v>
      </c>
      <c r="E172" s="19">
        <v>3</v>
      </c>
      <c r="F172" s="17" t="s">
        <v>327</v>
      </c>
      <c r="G172" s="5"/>
    </row>
    <row r="173" ht="13.5" spans="1:7">
      <c r="A173" s="16">
        <v>3</v>
      </c>
      <c r="B173" s="17" t="s">
        <v>334</v>
      </c>
      <c r="C173" s="17" t="s">
        <v>335</v>
      </c>
      <c r="D173" s="18" t="s">
        <v>332</v>
      </c>
      <c r="E173" s="19">
        <v>1</v>
      </c>
      <c r="F173" s="17" t="s">
        <v>336</v>
      </c>
      <c r="G173" s="5"/>
    </row>
    <row r="174" ht="13.5" spans="1:7">
      <c r="A174" s="16">
        <v>4</v>
      </c>
      <c r="B174" s="17" t="s">
        <v>337</v>
      </c>
      <c r="C174" s="17" t="s">
        <v>338</v>
      </c>
      <c r="D174" s="18" t="s">
        <v>34</v>
      </c>
      <c r="E174" s="19">
        <v>1</v>
      </c>
      <c r="F174" s="17" t="s">
        <v>339</v>
      </c>
      <c r="G174" s="5"/>
    </row>
    <row r="175" ht="13.5" spans="1:7">
      <c r="A175" s="16">
        <v>5</v>
      </c>
      <c r="B175" s="17" t="s">
        <v>340</v>
      </c>
      <c r="C175" s="17" t="s">
        <v>341</v>
      </c>
      <c r="D175" s="18" t="s">
        <v>34</v>
      </c>
      <c r="E175" s="19">
        <v>1</v>
      </c>
      <c r="F175" s="17" t="s">
        <v>342</v>
      </c>
      <c r="G175" s="5"/>
    </row>
    <row r="176" ht="13.5" spans="1:7">
      <c r="A176" s="16">
        <v>6</v>
      </c>
      <c r="B176" s="17" t="s">
        <v>343</v>
      </c>
      <c r="C176" s="17" t="s">
        <v>344</v>
      </c>
      <c r="D176" s="18" t="s">
        <v>345</v>
      </c>
      <c r="E176" s="19">
        <v>2</v>
      </c>
      <c r="F176" s="17" t="s">
        <v>346</v>
      </c>
      <c r="G176" s="5"/>
    </row>
    <row r="177" ht="13.5" spans="1:7">
      <c r="A177" s="16">
        <v>7</v>
      </c>
      <c r="B177" s="17" t="s">
        <v>347</v>
      </c>
      <c r="C177" s="17" t="s">
        <v>348</v>
      </c>
      <c r="D177" s="18" t="s">
        <v>34</v>
      </c>
      <c r="E177" s="19">
        <v>1</v>
      </c>
      <c r="F177" s="17" t="s">
        <v>349</v>
      </c>
      <c r="G177" s="5"/>
    </row>
    <row r="178" ht="13.5" spans="1:7">
      <c r="A178" s="16">
        <v>8</v>
      </c>
      <c r="B178" s="17" t="s">
        <v>373</v>
      </c>
      <c r="C178" s="17" t="s">
        <v>374</v>
      </c>
      <c r="D178" s="18" t="s">
        <v>345</v>
      </c>
      <c r="E178" s="19">
        <v>1</v>
      </c>
      <c r="F178" s="17" t="s">
        <v>316</v>
      </c>
      <c r="G178" s="5"/>
    </row>
    <row r="179" ht="13.5" spans="1:7">
      <c r="A179" s="16">
        <v>9</v>
      </c>
      <c r="B179" s="17" t="s">
        <v>350</v>
      </c>
      <c r="C179" s="17" t="s">
        <v>351</v>
      </c>
      <c r="D179" s="18" t="s">
        <v>352</v>
      </c>
      <c r="E179" s="19">
        <v>3</v>
      </c>
      <c r="F179" s="17" t="s">
        <v>316</v>
      </c>
      <c r="G179" s="5"/>
    </row>
    <row r="180" ht="13.5" spans="1:7">
      <c r="A180" s="16">
        <v>10</v>
      </c>
      <c r="B180" s="17" t="s">
        <v>350</v>
      </c>
      <c r="C180" s="17" t="s">
        <v>375</v>
      </c>
      <c r="D180" s="18" t="s">
        <v>352</v>
      </c>
      <c r="E180" s="19">
        <v>7</v>
      </c>
      <c r="F180" s="17" t="s">
        <v>316</v>
      </c>
      <c r="G180" s="5"/>
    </row>
    <row r="181" ht="13.5" spans="1:7">
      <c r="A181" s="16">
        <v>11</v>
      </c>
      <c r="B181" s="17" t="s">
        <v>350</v>
      </c>
      <c r="C181" s="17" t="s">
        <v>376</v>
      </c>
      <c r="D181" s="18" t="s">
        <v>352</v>
      </c>
      <c r="E181" s="19">
        <v>1</v>
      </c>
      <c r="F181" s="17" t="s">
        <v>316</v>
      </c>
      <c r="G181" s="5"/>
    </row>
    <row r="182" ht="13.5" spans="1:7">
      <c r="A182" s="16">
        <v>12</v>
      </c>
      <c r="B182" s="17" t="s">
        <v>350</v>
      </c>
      <c r="C182" s="17" t="s">
        <v>377</v>
      </c>
      <c r="D182" s="18" t="s">
        <v>352</v>
      </c>
      <c r="E182" s="19">
        <v>1.5</v>
      </c>
      <c r="F182" s="17" t="s">
        <v>316</v>
      </c>
      <c r="G182" s="5"/>
    </row>
    <row r="183" ht="13.5" spans="1:7">
      <c r="A183" s="16">
        <v>13</v>
      </c>
      <c r="B183" s="17" t="s">
        <v>353</v>
      </c>
      <c r="C183" s="17" t="s">
        <v>316</v>
      </c>
      <c r="D183" s="18" t="s">
        <v>316</v>
      </c>
      <c r="E183" s="19">
        <v>1</v>
      </c>
      <c r="F183" s="17" t="s">
        <v>316</v>
      </c>
      <c r="G183" s="5"/>
    </row>
    <row r="184" ht="13.5" spans="1:7">
      <c r="A184" s="16">
        <v>14</v>
      </c>
      <c r="B184" s="17" t="s">
        <v>354</v>
      </c>
      <c r="C184" s="17" t="s">
        <v>316</v>
      </c>
      <c r="D184" s="18" t="s">
        <v>316</v>
      </c>
      <c r="E184" s="19">
        <v>1</v>
      </c>
      <c r="F184" s="17" t="s">
        <v>316</v>
      </c>
      <c r="G184" s="5"/>
    </row>
    <row r="185" ht="13.5" spans="1:7">
      <c r="A185" s="16">
        <v>15</v>
      </c>
      <c r="B185" s="17" t="s">
        <v>355</v>
      </c>
      <c r="C185" s="17" t="s">
        <v>316</v>
      </c>
      <c r="D185" s="18" t="s">
        <v>316</v>
      </c>
      <c r="E185" s="19">
        <v>1</v>
      </c>
      <c r="F185" s="17" t="s">
        <v>316</v>
      </c>
      <c r="G185" s="5"/>
    </row>
    <row r="186" ht="13.5" spans="1:7">
      <c r="A186" s="16">
        <v>16</v>
      </c>
      <c r="B186" s="17" t="s">
        <v>356</v>
      </c>
      <c r="C186" s="17" t="s">
        <v>316</v>
      </c>
      <c r="D186" s="18" t="s">
        <v>316</v>
      </c>
      <c r="E186" s="19"/>
      <c r="F186" s="17" t="s">
        <v>316</v>
      </c>
      <c r="G186" s="5"/>
    </row>
    <row r="187" ht="13.5" spans="1:7">
      <c r="A187" s="16">
        <v>17</v>
      </c>
      <c r="B187" s="17" t="s">
        <v>357</v>
      </c>
      <c r="C187" s="17" t="s">
        <v>316</v>
      </c>
      <c r="D187" s="18" t="s">
        <v>316</v>
      </c>
      <c r="E187" s="19"/>
      <c r="F187" s="17" t="s">
        <v>316</v>
      </c>
      <c r="G187" s="5"/>
    </row>
    <row r="188" ht="13.5" spans="1:7">
      <c r="A188" s="20">
        <v>18</v>
      </c>
      <c r="B188" s="21" t="s">
        <v>358</v>
      </c>
      <c r="C188" s="22"/>
      <c r="D188" s="20"/>
      <c r="E188" s="23"/>
      <c r="F188" s="22"/>
      <c r="G188" s="22"/>
    </row>
    <row r="189" ht="13.5" spans="1:7">
      <c r="A189" s="20" t="s">
        <v>316</v>
      </c>
      <c r="B189" s="21" t="s">
        <v>359</v>
      </c>
      <c r="C189" s="22"/>
      <c r="D189" s="20" t="s">
        <v>34</v>
      </c>
      <c r="E189" s="23">
        <v>1</v>
      </c>
      <c r="F189" s="22"/>
      <c r="G189" s="22"/>
    </row>
    <row r="190" ht="13.5" spans="1:7">
      <c r="A190" s="70" t="s">
        <v>390</v>
      </c>
      <c r="B190" s="12" t="s">
        <v>391</v>
      </c>
      <c r="C190" s="13" t="s">
        <v>313</v>
      </c>
      <c r="D190" s="12" t="s">
        <v>392</v>
      </c>
      <c r="E190" s="12"/>
      <c r="F190" s="12" t="s">
        <v>66</v>
      </c>
      <c r="G190" s="14" t="s">
        <v>316</v>
      </c>
    </row>
    <row r="191" ht="13.5" spans="1:7">
      <c r="A191" s="15" t="s">
        <v>0</v>
      </c>
      <c r="B191" s="15" t="s">
        <v>317</v>
      </c>
      <c r="C191" s="15" t="s">
        <v>318</v>
      </c>
      <c r="D191" s="15" t="s">
        <v>18</v>
      </c>
      <c r="E191" s="15" t="s">
        <v>319</v>
      </c>
      <c r="F191" s="15" t="s">
        <v>320</v>
      </c>
      <c r="G191" s="15" t="s">
        <v>321</v>
      </c>
    </row>
    <row r="192" ht="13.5" spans="1:7">
      <c r="A192" s="16">
        <v>1</v>
      </c>
      <c r="B192" s="17" t="s">
        <v>66</v>
      </c>
      <c r="C192" s="17" t="s">
        <v>392</v>
      </c>
      <c r="D192" s="18" t="s">
        <v>34</v>
      </c>
      <c r="E192" s="19">
        <v>1</v>
      </c>
      <c r="F192" s="17" t="s">
        <v>316</v>
      </c>
      <c r="G192" s="5"/>
    </row>
    <row r="193" ht="13.5" spans="1:7">
      <c r="A193" s="16">
        <v>2</v>
      </c>
      <c r="B193" s="17" t="s">
        <v>356</v>
      </c>
      <c r="C193" s="17" t="s">
        <v>316</v>
      </c>
      <c r="D193" s="18" t="s">
        <v>316</v>
      </c>
      <c r="E193" s="19"/>
      <c r="F193" s="17" t="s">
        <v>316</v>
      </c>
      <c r="G193" s="5"/>
    </row>
    <row r="194" ht="13.5" spans="1:7">
      <c r="A194" s="16">
        <v>3</v>
      </c>
      <c r="B194" s="17" t="s">
        <v>357</v>
      </c>
      <c r="C194" s="17" t="s">
        <v>316</v>
      </c>
      <c r="D194" s="18" t="s">
        <v>316</v>
      </c>
      <c r="E194" s="19"/>
      <c r="F194" s="17" t="s">
        <v>316</v>
      </c>
      <c r="G194" s="5"/>
    </row>
    <row r="195" ht="13.5" spans="1:7">
      <c r="A195" s="20">
        <v>4</v>
      </c>
      <c r="B195" s="21" t="s">
        <v>358</v>
      </c>
      <c r="C195" s="22"/>
      <c r="D195" s="20"/>
      <c r="E195" s="23"/>
      <c r="F195" s="22"/>
      <c r="G195" s="22"/>
    </row>
    <row r="196" ht="13.5" spans="1:7">
      <c r="A196" s="20" t="s">
        <v>316</v>
      </c>
      <c r="B196" s="21" t="s">
        <v>359</v>
      </c>
      <c r="C196" s="22"/>
      <c r="D196" s="20" t="s">
        <v>34</v>
      </c>
      <c r="E196" s="23">
        <v>1</v>
      </c>
      <c r="F196" s="22"/>
      <c r="G196" s="22"/>
    </row>
    <row r="197" ht="13.5" spans="1:7">
      <c r="A197" s="70" t="s">
        <v>393</v>
      </c>
      <c r="B197" s="12" t="s">
        <v>394</v>
      </c>
      <c r="C197" s="13" t="s">
        <v>313</v>
      </c>
      <c r="D197" s="12" t="s">
        <v>395</v>
      </c>
      <c r="E197" s="12"/>
      <c r="F197" s="12" t="s">
        <v>396</v>
      </c>
      <c r="G197" s="14" t="s">
        <v>316</v>
      </c>
    </row>
    <row r="198" ht="13.5" spans="1:7">
      <c r="A198" s="15" t="s">
        <v>0</v>
      </c>
      <c r="B198" s="15" t="s">
        <v>317</v>
      </c>
      <c r="C198" s="15" t="s">
        <v>318</v>
      </c>
      <c r="D198" s="15" t="s">
        <v>18</v>
      </c>
      <c r="E198" s="15" t="s">
        <v>319</v>
      </c>
      <c r="F198" s="15" t="s">
        <v>320</v>
      </c>
      <c r="G198" s="15" t="s">
        <v>321</v>
      </c>
    </row>
    <row r="199" ht="13.5" spans="1:7">
      <c r="A199" s="16">
        <v>1</v>
      </c>
      <c r="B199" s="17" t="s">
        <v>397</v>
      </c>
      <c r="C199" s="17" t="s">
        <v>398</v>
      </c>
      <c r="D199" s="18" t="s">
        <v>345</v>
      </c>
      <c r="E199" s="19">
        <v>1</v>
      </c>
      <c r="F199" s="17" t="s">
        <v>346</v>
      </c>
      <c r="G199" s="5"/>
    </row>
    <row r="200" ht="13.5" spans="1:7">
      <c r="A200" s="16">
        <v>2</v>
      </c>
      <c r="B200" s="17" t="s">
        <v>325</v>
      </c>
      <c r="C200" s="17" t="s">
        <v>399</v>
      </c>
      <c r="D200" s="18" t="s">
        <v>345</v>
      </c>
      <c r="E200" s="19">
        <v>4</v>
      </c>
      <c r="F200" s="17" t="s">
        <v>346</v>
      </c>
      <c r="G200" s="5"/>
    </row>
    <row r="201" ht="13.5" spans="1:7">
      <c r="A201" s="16">
        <v>3</v>
      </c>
      <c r="B201" s="17" t="s">
        <v>325</v>
      </c>
      <c r="C201" s="17" t="s">
        <v>400</v>
      </c>
      <c r="D201" s="18" t="s">
        <v>345</v>
      </c>
      <c r="E201" s="19">
        <v>3</v>
      </c>
      <c r="F201" s="17" t="s">
        <v>346</v>
      </c>
      <c r="G201" s="5"/>
    </row>
    <row r="202" ht="13.5" spans="1:7">
      <c r="A202" s="16">
        <v>4</v>
      </c>
      <c r="B202" s="17" t="s">
        <v>401</v>
      </c>
      <c r="C202" s="17" t="s">
        <v>402</v>
      </c>
      <c r="D202" s="18" t="s">
        <v>345</v>
      </c>
      <c r="E202" s="19">
        <v>3</v>
      </c>
      <c r="F202" s="17" t="s">
        <v>346</v>
      </c>
      <c r="G202" s="5"/>
    </row>
    <row r="203" ht="13.5" spans="1:7">
      <c r="A203" s="16">
        <v>5</v>
      </c>
      <c r="B203" s="17" t="s">
        <v>403</v>
      </c>
      <c r="C203" s="17" t="s">
        <v>404</v>
      </c>
      <c r="D203" s="18" t="s">
        <v>345</v>
      </c>
      <c r="E203" s="19">
        <v>1</v>
      </c>
      <c r="F203" s="17" t="s">
        <v>346</v>
      </c>
      <c r="G203" s="5"/>
    </row>
    <row r="204" ht="13.5" spans="1:7">
      <c r="A204" s="16">
        <v>6</v>
      </c>
      <c r="B204" s="17" t="s">
        <v>405</v>
      </c>
      <c r="C204" s="17" t="s">
        <v>406</v>
      </c>
      <c r="D204" s="18" t="s">
        <v>34</v>
      </c>
      <c r="E204" s="19">
        <v>1</v>
      </c>
      <c r="F204" s="17" t="s">
        <v>346</v>
      </c>
      <c r="G204" s="5"/>
    </row>
    <row r="205" ht="13.5" spans="1:7">
      <c r="A205" s="16">
        <v>7</v>
      </c>
      <c r="B205" s="17" t="s">
        <v>407</v>
      </c>
      <c r="C205" s="17" t="s">
        <v>408</v>
      </c>
      <c r="D205" s="18" t="s">
        <v>345</v>
      </c>
      <c r="E205" s="19">
        <v>1</v>
      </c>
      <c r="F205" s="17" t="s">
        <v>346</v>
      </c>
      <c r="G205" s="5"/>
    </row>
    <row r="206" ht="13.5" spans="1:7">
      <c r="A206" s="16">
        <v>8</v>
      </c>
      <c r="B206" s="17" t="s">
        <v>409</v>
      </c>
      <c r="C206" s="17" t="s">
        <v>410</v>
      </c>
      <c r="D206" s="18" t="s">
        <v>345</v>
      </c>
      <c r="E206" s="19">
        <v>1</v>
      </c>
      <c r="F206" s="17" t="s">
        <v>346</v>
      </c>
      <c r="G206" s="5"/>
    </row>
    <row r="207" ht="13.5" spans="1:7">
      <c r="A207" s="16">
        <v>9</v>
      </c>
      <c r="B207" s="17" t="s">
        <v>407</v>
      </c>
      <c r="C207" s="17" t="s">
        <v>411</v>
      </c>
      <c r="D207" s="18" t="s">
        <v>345</v>
      </c>
      <c r="E207" s="19">
        <v>1</v>
      </c>
      <c r="F207" s="17" t="s">
        <v>346</v>
      </c>
      <c r="G207" s="5"/>
    </row>
    <row r="208" ht="13.5" spans="1:7">
      <c r="A208" s="16">
        <v>10</v>
      </c>
      <c r="B208" s="17" t="s">
        <v>412</v>
      </c>
      <c r="C208" s="17" t="s">
        <v>413</v>
      </c>
      <c r="D208" s="18" t="s">
        <v>345</v>
      </c>
      <c r="E208" s="19">
        <v>2</v>
      </c>
      <c r="F208" s="17" t="s">
        <v>346</v>
      </c>
      <c r="G208" s="5"/>
    </row>
    <row r="209" ht="13.5" spans="1:7">
      <c r="A209" s="16">
        <v>11</v>
      </c>
      <c r="B209" s="17" t="s">
        <v>412</v>
      </c>
      <c r="C209" s="17" t="s">
        <v>414</v>
      </c>
      <c r="D209" s="18" t="s">
        <v>345</v>
      </c>
      <c r="E209" s="19">
        <v>1</v>
      </c>
      <c r="F209" s="17" t="s">
        <v>346</v>
      </c>
      <c r="G209" s="5"/>
    </row>
    <row r="210" ht="13.5" spans="1:7">
      <c r="A210" s="16">
        <v>12</v>
      </c>
      <c r="B210" s="17" t="s">
        <v>325</v>
      </c>
      <c r="C210" s="17" t="s">
        <v>415</v>
      </c>
      <c r="D210" s="18" t="s">
        <v>345</v>
      </c>
      <c r="E210" s="19">
        <v>9</v>
      </c>
      <c r="F210" s="17" t="s">
        <v>346</v>
      </c>
      <c r="G210" s="5"/>
    </row>
    <row r="211" ht="13.5" spans="1:7">
      <c r="A211" s="16">
        <v>13</v>
      </c>
      <c r="B211" s="17" t="s">
        <v>401</v>
      </c>
      <c r="C211" s="17" t="s">
        <v>416</v>
      </c>
      <c r="D211" s="18" t="s">
        <v>345</v>
      </c>
      <c r="E211" s="19">
        <v>3</v>
      </c>
      <c r="F211" s="17" t="s">
        <v>346</v>
      </c>
      <c r="G211" s="5"/>
    </row>
    <row r="212" ht="13.5" spans="1:7">
      <c r="A212" s="16">
        <v>14</v>
      </c>
      <c r="B212" s="17" t="s">
        <v>350</v>
      </c>
      <c r="C212" s="17" t="s">
        <v>417</v>
      </c>
      <c r="D212" s="18" t="s">
        <v>352</v>
      </c>
      <c r="E212" s="19">
        <v>9</v>
      </c>
      <c r="F212" s="17" t="s">
        <v>316</v>
      </c>
      <c r="G212" s="5"/>
    </row>
    <row r="213" ht="13.5" spans="1:7">
      <c r="A213" s="16">
        <v>15</v>
      </c>
      <c r="B213" s="17" t="s">
        <v>350</v>
      </c>
      <c r="C213" s="17" t="s">
        <v>417</v>
      </c>
      <c r="D213" s="18" t="s">
        <v>352</v>
      </c>
      <c r="E213" s="19">
        <v>1</v>
      </c>
      <c r="F213" s="17" t="s">
        <v>316</v>
      </c>
      <c r="G213" s="5"/>
    </row>
    <row r="214" ht="13.5" spans="1:7">
      <c r="A214" s="16">
        <v>16</v>
      </c>
      <c r="B214" s="17" t="s">
        <v>350</v>
      </c>
      <c r="C214" s="17" t="s">
        <v>351</v>
      </c>
      <c r="D214" s="18" t="s">
        <v>352</v>
      </c>
      <c r="E214" s="19">
        <v>1</v>
      </c>
      <c r="F214" s="17" t="s">
        <v>316</v>
      </c>
      <c r="G214" s="5"/>
    </row>
    <row r="215" ht="13.5" spans="1:7">
      <c r="A215" s="16">
        <v>17</v>
      </c>
      <c r="B215" s="17" t="s">
        <v>350</v>
      </c>
      <c r="C215" s="17" t="s">
        <v>377</v>
      </c>
      <c r="D215" s="18" t="s">
        <v>352</v>
      </c>
      <c r="E215" s="19">
        <v>4</v>
      </c>
      <c r="F215" s="17" t="s">
        <v>316</v>
      </c>
      <c r="G215" s="5"/>
    </row>
    <row r="216" ht="13.5" spans="1:7">
      <c r="A216" s="16">
        <v>18</v>
      </c>
      <c r="B216" s="17" t="s">
        <v>355</v>
      </c>
      <c r="C216" s="17" t="s">
        <v>316</v>
      </c>
      <c r="D216" s="18" t="s">
        <v>316</v>
      </c>
      <c r="E216" s="19">
        <v>1</v>
      </c>
      <c r="F216" s="17" t="s">
        <v>316</v>
      </c>
      <c r="G216" s="5"/>
    </row>
    <row r="217" ht="13.5" spans="1:7">
      <c r="A217" s="16">
        <v>19</v>
      </c>
      <c r="B217" s="17" t="s">
        <v>354</v>
      </c>
      <c r="C217" s="17" t="s">
        <v>316</v>
      </c>
      <c r="D217" s="18" t="s">
        <v>316</v>
      </c>
      <c r="E217" s="19">
        <v>1</v>
      </c>
      <c r="F217" s="17" t="s">
        <v>316</v>
      </c>
      <c r="G217" s="5"/>
    </row>
    <row r="218" ht="13.5" spans="1:7">
      <c r="A218" s="16">
        <v>20</v>
      </c>
      <c r="B218" s="17" t="s">
        <v>418</v>
      </c>
      <c r="C218" s="17" t="s">
        <v>316</v>
      </c>
      <c r="D218" s="18" t="s">
        <v>316</v>
      </c>
      <c r="E218" s="19">
        <v>1</v>
      </c>
      <c r="F218" s="17" t="s">
        <v>316</v>
      </c>
      <c r="G218" s="5"/>
    </row>
    <row r="219" ht="13.5" spans="1:7">
      <c r="A219" s="16">
        <v>21</v>
      </c>
      <c r="B219" s="17" t="s">
        <v>356</v>
      </c>
      <c r="C219" s="17" t="s">
        <v>316</v>
      </c>
      <c r="D219" s="18" t="s">
        <v>316</v>
      </c>
      <c r="E219" s="19"/>
      <c r="F219" s="17" t="s">
        <v>316</v>
      </c>
      <c r="G219" s="5"/>
    </row>
    <row r="220" ht="13.5" spans="1:7">
      <c r="A220" s="16">
        <v>22</v>
      </c>
      <c r="B220" s="17" t="s">
        <v>357</v>
      </c>
      <c r="C220" s="17" t="s">
        <v>316</v>
      </c>
      <c r="D220" s="18" t="s">
        <v>316</v>
      </c>
      <c r="E220" s="19"/>
      <c r="F220" s="17" t="s">
        <v>316</v>
      </c>
      <c r="G220" s="5"/>
    </row>
    <row r="221" ht="13.5" spans="1:7">
      <c r="A221" s="20">
        <v>23</v>
      </c>
      <c r="B221" s="21" t="s">
        <v>358</v>
      </c>
      <c r="C221" s="22"/>
      <c r="D221" s="20"/>
      <c r="E221" s="23"/>
      <c r="F221" s="22"/>
      <c r="G221" s="22"/>
    </row>
    <row r="222" ht="13.5" spans="1:7">
      <c r="A222" s="20" t="s">
        <v>316</v>
      </c>
      <c r="B222" s="21" t="s">
        <v>359</v>
      </c>
      <c r="C222" s="22"/>
      <c r="D222" s="20" t="s">
        <v>34</v>
      </c>
      <c r="E222" s="23">
        <v>1</v>
      </c>
      <c r="F222" s="22"/>
      <c r="G222" s="22"/>
    </row>
    <row r="223" ht="13.5" spans="1:7">
      <c r="A223" s="70" t="s">
        <v>419</v>
      </c>
      <c r="B223" s="12" t="s">
        <v>420</v>
      </c>
      <c r="C223" s="13" t="s">
        <v>313</v>
      </c>
      <c r="D223" s="12" t="s">
        <v>395</v>
      </c>
      <c r="E223" s="12"/>
      <c r="F223" s="12" t="s">
        <v>421</v>
      </c>
      <c r="G223" s="14" t="s">
        <v>316</v>
      </c>
    </row>
    <row r="224" ht="13.5" spans="1:7">
      <c r="A224" s="15" t="s">
        <v>0</v>
      </c>
      <c r="B224" s="15" t="s">
        <v>317</v>
      </c>
      <c r="C224" s="15" t="s">
        <v>318</v>
      </c>
      <c r="D224" s="15" t="s">
        <v>18</v>
      </c>
      <c r="E224" s="15" t="s">
        <v>319</v>
      </c>
      <c r="F224" s="15" t="s">
        <v>320</v>
      </c>
      <c r="G224" s="15" t="s">
        <v>321</v>
      </c>
    </row>
    <row r="225" ht="13.5" spans="1:7">
      <c r="A225" s="16">
        <v>1</v>
      </c>
      <c r="B225" s="17" t="s">
        <v>422</v>
      </c>
      <c r="C225" s="17" t="s">
        <v>423</v>
      </c>
      <c r="D225" s="18" t="s">
        <v>345</v>
      </c>
      <c r="E225" s="19">
        <v>1</v>
      </c>
      <c r="F225" s="17" t="s">
        <v>346</v>
      </c>
      <c r="G225" s="5"/>
    </row>
    <row r="226" ht="13.5" spans="1:7">
      <c r="A226" s="16">
        <v>2</v>
      </c>
      <c r="B226" s="17" t="s">
        <v>325</v>
      </c>
      <c r="C226" s="17" t="s">
        <v>424</v>
      </c>
      <c r="D226" s="18" t="s">
        <v>345</v>
      </c>
      <c r="E226" s="19">
        <v>3</v>
      </c>
      <c r="F226" s="17" t="s">
        <v>346</v>
      </c>
      <c r="G226" s="5"/>
    </row>
    <row r="227" ht="13.5" spans="1:7">
      <c r="A227" s="16">
        <v>3</v>
      </c>
      <c r="B227" s="17" t="s">
        <v>401</v>
      </c>
      <c r="C227" s="17" t="s">
        <v>425</v>
      </c>
      <c r="D227" s="18" t="s">
        <v>345</v>
      </c>
      <c r="E227" s="19">
        <v>3</v>
      </c>
      <c r="F227" s="17" t="s">
        <v>346</v>
      </c>
      <c r="G227" s="5"/>
    </row>
    <row r="228" ht="13.5" spans="1:7">
      <c r="A228" s="16">
        <v>4</v>
      </c>
      <c r="B228" s="17" t="s">
        <v>334</v>
      </c>
      <c r="C228" s="17" t="s">
        <v>426</v>
      </c>
      <c r="D228" s="18" t="s">
        <v>34</v>
      </c>
      <c r="E228" s="19">
        <v>3</v>
      </c>
      <c r="F228" s="17" t="s">
        <v>346</v>
      </c>
      <c r="G228" s="5"/>
    </row>
    <row r="229" ht="13.5" spans="1:7">
      <c r="A229" s="16">
        <v>5</v>
      </c>
      <c r="B229" s="17" t="s">
        <v>427</v>
      </c>
      <c r="C229" s="17" t="s">
        <v>428</v>
      </c>
      <c r="D229" s="18" t="s">
        <v>345</v>
      </c>
      <c r="E229" s="19">
        <v>1</v>
      </c>
      <c r="F229" s="17" t="s">
        <v>346</v>
      </c>
      <c r="G229" s="5"/>
    </row>
    <row r="230" ht="13.5" spans="1:7">
      <c r="A230" s="16">
        <v>6</v>
      </c>
      <c r="B230" s="17" t="s">
        <v>429</v>
      </c>
      <c r="C230" s="17" t="s">
        <v>430</v>
      </c>
      <c r="D230" s="18" t="s">
        <v>345</v>
      </c>
      <c r="E230" s="19">
        <v>24</v>
      </c>
      <c r="F230" s="17" t="s">
        <v>346</v>
      </c>
      <c r="G230" s="5"/>
    </row>
    <row r="231" ht="13.5" spans="1:7">
      <c r="A231" s="16">
        <v>7</v>
      </c>
      <c r="B231" s="17" t="s">
        <v>431</v>
      </c>
      <c r="C231" s="17" t="s">
        <v>432</v>
      </c>
      <c r="D231" s="18" t="s">
        <v>345</v>
      </c>
      <c r="E231" s="19">
        <v>24</v>
      </c>
      <c r="F231" s="17" t="s">
        <v>346</v>
      </c>
      <c r="G231" s="5"/>
    </row>
    <row r="232" ht="13.5" spans="1:7">
      <c r="A232" s="16">
        <v>8</v>
      </c>
      <c r="B232" s="17" t="s">
        <v>433</v>
      </c>
      <c r="C232" s="17" t="s">
        <v>434</v>
      </c>
      <c r="D232" s="18" t="s">
        <v>345</v>
      </c>
      <c r="E232" s="19">
        <v>8</v>
      </c>
      <c r="F232" s="17" t="s">
        <v>346</v>
      </c>
      <c r="G232" s="5"/>
    </row>
    <row r="233" ht="13.5" spans="1:7">
      <c r="A233" s="16">
        <v>9</v>
      </c>
      <c r="B233" s="17" t="s">
        <v>435</v>
      </c>
      <c r="C233" s="17" t="s">
        <v>436</v>
      </c>
      <c r="D233" s="18" t="s">
        <v>345</v>
      </c>
      <c r="E233" s="19">
        <v>8</v>
      </c>
      <c r="F233" s="17" t="s">
        <v>346</v>
      </c>
      <c r="G233" s="5"/>
    </row>
    <row r="234" ht="13.5" spans="1:7">
      <c r="A234" s="16">
        <v>10</v>
      </c>
      <c r="B234" s="17" t="s">
        <v>437</v>
      </c>
      <c r="C234" s="17" t="s">
        <v>438</v>
      </c>
      <c r="D234" s="18" t="s">
        <v>345</v>
      </c>
      <c r="E234" s="19">
        <v>8</v>
      </c>
      <c r="F234" s="17" t="s">
        <v>346</v>
      </c>
      <c r="G234" s="5"/>
    </row>
    <row r="235" ht="13.5" spans="1:7">
      <c r="A235" s="16">
        <v>11</v>
      </c>
      <c r="B235" s="17" t="s">
        <v>350</v>
      </c>
      <c r="C235" s="17" t="s">
        <v>417</v>
      </c>
      <c r="D235" s="18" t="s">
        <v>352</v>
      </c>
      <c r="E235" s="19">
        <v>2.4</v>
      </c>
      <c r="F235" s="17" t="s">
        <v>316</v>
      </c>
      <c r="G235" s="5"/>
    </row>
    <row r="236" ht="13.5" spans="1:7">
      <c r="A236" s="16">
        <v>12</v>
      </c>
      <c r="B236" s="17" t="s">
        <v>350</v>
      </c>
      <c r="C236" s="17" t="s">
        <v>417</v>
      </c>
      <c r="D236" s="18" t="s">
        <v>352</v>
      </c>
      <c r="E236" s="19">
        <v>0.8</v>
      </c>
      <c r="F236" s="17" t="s">
        <v>316</v>
      </c>
      <c r="G236" s="5"/>
    </row>
    <row r="237" ht="13.5" spans="1:7">
      <c r="A237" s="16">
        <v>13</v>
      </c>
      <c r="B237" s="17" t="s">
        <v>350</v>
      </c>
      <c r="C237" s="17" t="s">
        <v>351</v>
      </c>
      <c r="D237" s="18" t="s">
        <v>352</v>
      </c>
      <c r="E237" s="19">
        <v>0.8</v>
      </c>
      <c r="F237" s="17" t="s">
        <v>316</v>
      </c>
      <c r="G237" s="5"/>
    </row>
    <row r="238" ht="13.5" spans="1:7">
      <c r="A238" s="16">
        <v>14</v>
      </c>
      <c r="B238" s="17" t="s">
        <v>350</v>
      </c>
      <c r="C238" s="17" t="s">
        <v>439</v>
      </c>
      <c r="D238" s="18" t="s">
        <v>352</v>
      </c>
      <c r="E238" s="19">
        <v>6</v>
      </c>
      <c r="F238" s="17" t="s">
        <v>316</v>
      </c>
      <c r="G238" s="5"/>
    </row>
    <row r="239" ht="13.5" spans="1:7">
      <c r="A239" s="16">
        <v>15</v>
      </c>
      <c r="B239" s="17" t="s">
        <v>355</v>
      </c>
      <c r="C239" s="17" t="s">
        <v>316</v>
      </c>
      <c r="D239" s="18" t="s">
        <v>316</v>
      </c>
      <c r="E239" s="19">
        <v>1</v>
      </c>
      <c r="F239" s="17" t="s">
        <v>316</v>
      </c>
      <c r="G239" s="5"/>
    </row>
    <row r="240" ht="13.5" spans="1:7">
      <c r="A240" s="16">
        <v>16</v>
      </c>
      <c r="B240" s="17" t="s">
        <v>354</v>
      </c>
      <c r="C240" s="17" t="s">
        <v>316</v>
      </c>
      <c r="D240" s="18" t="s">
        <v>316</v>
      </c>
      <c r="E240" s="19">
        <v>1</v>
      </c>
      <c r="F240" s="17" t="s">
        <v>316</v>
      </c>
      <c r="G240" s="5"/>
    </row>
    <row r="241" ht="13.5" spans="1:7">
      <c r="A241" s="16">
        <v>17</v>
      </c>
      <c r="B241" s="17" t="s">
        <v>418</v>
      </c>
      <c r="C241" s="17" t="s">
        <v>316</v>
      </c>
      <c r="D241" s="18" t="s">
        <v>316</v>
      </c>
      <c r="E241" s="19">
        <v>1</v>
      </c>
      <c r="F241" s="17" t="s">
        <v>316</v>
      </c>
      <c r="G241" s="5"/>
    </row>
    <row r="242" ht="13.5" spans="1:7">
      <c r="A242" s="16">
        <v>18</v>
      </c>
      <c r="B242" s="17" t="s">
        <v>356</v>
      </c>
      <c r="C242" s="17" t="s">
        <v>316</v>
      </c>
      <c r="D242" s="18" t="s">
        <v>316</v>
      </c>
      <c r="E242" s="19"/>
      <c r="F242" s="17" t="s">
        <v>316</v>
      </c>
      <c r="G242" s="5"/>
    </row>
    <row r="243" ht="13.5" spans="1:7">
      <c r="A243" s="16">
        <v>19</v>
      </c>
      <c r="B243" s="17" t="s">
        <v>357</v>
      </c>
      <c r="C243" s="17" t="s">
        <v>316</v>
      </c>
      <c r="D243" s="18" t="s">
        <v>316</v>
      </c>
      <c r="E243" s="19"/>
      <c r="F243" s="17" t="s">
        <v>316</v>
      </c>
      <c r="G243" s="5"/>
    </row>
    <row r="244" ht="13.5" spans="1:7">
      <c r="A244" s="20">
        <v>20</v>
      </c>
      <c r="B244" s="21" t="s">
        <v>358</v>
      </c>
      <c r="C244" s="22"/>
      <c r="D244" s="20"/>
      <c r="E244" s="23"/>
      <c r="F244" s="22"/>
      <c r="G244" s="22"/>
    </row>
    <row r="245" ht="13.5" spans="1:7">
      <c r="A245" s="20" t="s">
        <v>316</v>
      </c>
      <c r="B245" s="21" t="s">
        <v>359</v>
      </c>
      <c r="C245" s="22"/>
      <c r="D245" s="20" t="s">
        <v>34</v>
      </c>
      <c r="E245" s="23">
        <v>1</v>
      </c>
      <c r="F245" s="22"/>
      <c r="G245" s="22"/>
    </row>
    <row r="246" ht="13.5" spans="1:7">
      <c r="A246" s="70" t="s">
        <v>440</v>
      </c>
      <c r="B246" s="12" t="s">
        <v>441</v>
      </c>
      <c r="C246" s="13" t="s">
        <v>313</v>
      </c>
      <c r="D246" s="12" t="s">
        <v>395</v>
      </c>
      <c r="E246" s="12"/>
      <c r="F246" s="12" t="s">
        <v>442</v>
      </c>
      <c r="G246" s="14" t="s">
        <v>316</v>
      </c>
    </row>
    <row r="247" ht="13.5" spans="1:7">
      <c r="A247" s="15" t="s">
        <v>0</v>
      </c>
      <c r="B247" s="15" t="s">
        <v>317</v>
      </c>
      <c r="C247" s="15" t="s">
        <v>318</v>
      </c>
      <c r="D247" s="15" t="s">
        <v>18</v>
      </c>
      <c r="E247" s="15" t="s">
        <v>319</v>
      </c>
      <c r="F247" s="15" t="s">
        <v>320</v>
      </c>
      <c r="G247" s="15" t="s">
        <v>321</v>
      </c>
    </row>
    <row r="248" ht="13.5" spans="1:7">
      <c r="A248" s="16">
        <v>1</v>
      </c>
      <c r="B248" s="17" t="s">
        <v>443</v>
      </c>
      <c r="C248" s="17" t="s">
        <v>444</v>
      </c>
      <c r="D248" s="18" t="s">
        <v>345</v>
      </c>
      <c r="E248" s="19">
        <v>9</v>
      </c>
      <c r="F248" s="17" t="s">
        <v>346</v>
      </c>
      <c r="G248" s="5"/>
    </row>
    <row r="249" ht="13.5" spans="1:7">
      <c r="A249" s="16">
        <v>2</v>
      </c>
      <c r="B249" s="17" t="s">
        <v>325</v>
      </c>
      <c r="C249" s="17" t="s">
        <v>445</v>
      </c>
      <c r="D249" s="18" t="s">
        <v>345</v>
      </c>
      <c r="E249" s="19">
        <v>27</v>
      </c>
      <c r="F249" s="17" t="s">
        <v>346</v>
      </c>
      <c r="G249" s="5"/>
    </row>
    <row r="250" ht="13.5" spans="1:7">
      <c r="A250" s="16">
        <v>3</v>
      </c>
      <c r="B250" s="17" t="s">
        <v>401</v>
      </c>
      <c r="C250" s="17" t="s">
        <v>446</v>
      </c>
      <c r="D250" s="18" t="s">
        <v>345</v>
      </c>
      <c r="E250" s="19">
        <v>9</v>
      </c>
      <c r="F250" s="17" t="s">
        <v>346</v>
      </c>
      <c r="G250" s="5"/>
    </row>
    <row r="251" ht="13.5" spans="1:7">
      <c r="A251" s="16">
        <v>4</v>
      </c>
      <c r="B251" s="17" t="s">
        <v>350</v>
      </c>
      <c r="C251" s="17" t="s">
        <v>417</v>
      </c>
      <c r="D251" s="18" t="s">
        <v>352</v>
      </c>
      <c r="E251" s="19">
        <v>2.4</v>
      </c>
      <c r="F251" s="17" t="s">
        <v>316</v>
      </c>
      <c r="G251" s="5"/>
    </row>
    <row r="252" ht="13.5" spans="1:7">
      <c r="A252" s="16">
        <v>5</v>
      </c>
      <c r="B252" s="17" t="s">
        <v>447</v>
      </c>
      <c r="C252" s="17" t="s">
        <v>448</v>
      </c>
      <c r="D252" s="18" t="s">
        <v>352</v>
      </c>
      <c r="E252" s="19">
        <v>2</v>
      </c>
      <c r="F252" s="17" t="s">
        <v>316</v>
      </c>
      <c r="G252" s="5"/>
    </row>
    <row r="253" ht="13.5" spans="1:7">
      <c r="A253" s="16">
        <v>6</v>
      </c>
      <c r="B253" s="17" t="s">
        <v>350</v>
      </c>
      <c r="C253" s="17" t="s">
        <v>417</v>
      </c>
      <c r="D253" s="18" t="s">
        <v>352</v>
      </c>
      <c r="E253" s="19">
        <v>2</v>
      </c>
      <c r="F253" s="17" t="s">
        <v>316</v>
      </c>
      <c r="G253" s="5"/>
    </row>
    <row r="254" ht="13.5" spans="1:7">
      <c r="A254" s="16">
        <v>7</v>
      </c>
      <c r="B254" s="17" t="s">
        <v>350</v>
      </c>
      <c r="C254" s="17" t="s">
        <v>417</v>
      </c>
      <c r="D254" s="18" t="s">
        <v>352</v>
      </c>
      <c r="E254" s="19">
        <v>0.6</v>
      </c>
      <c r="F254" s="17" t="s">
        <v>316</v>
      </c>
      <c r="G254" s="5"/>
    </row>
    <row r="255" ht="13.5" spans="1:7">
      <c r="A255" s="16">
        <v>8</v>
      </c>
      <c r="B255" s="17" t="s">
        <v>350</v>
      </c>
      <c r="C255" s="17" t="s">
        <v>351</v>
      </c>
      <c r="D255" s="18" t="s">
        <v>352</v>
      </c>
      <c r="E255" s="19">
        <v>0.6</v>
      </c>
      <c r="F255" s="17" t="s">
        <v>316</v>
      </c>
      <c r="G255" s="5"/>
    </row>
    <row r="256" ht="13.5" spans="1:7">
      <c r="A256" s="16">
        <v>9</v>
      </c>
      <c r="B256" s="17" t="s">
        <v>350</v>
      </c>
      <c r="C256" s="17" t="s">
        <v>449</v>
      </c>
      <c r="D256" s="18" t="s">
        <v>352</v>
      </c>
      <c r="E256" s="19">
        <v>6</v>
      </c>
      <c r="F256" s="17" t="s">
        <v>316</v>
      </c>
      <c r="G256" s="5"/>
    </row>
    <row r="257" ht="13.5" spans="1:7">
      <c r="A257" s="16">
        <v>10</v>
      </c>
      <c r="B257" s="17" t="s">
        <v>355</v>
      </c>
      <c r="C257" s="17" t="s">
        <v>316</v>
      </c>
      <c r="D257" s="18" t="s">
        <v>316</v>
      </c>
      <c r="E257" s="19">
        <v>1</v>
      </c>
      <c r="F257" s="17" t="s">
        <v>316</v>
      </c>
      <c r="G257" s="5"/>
    </row>
    <row r="258" ht="13.5" spans="1:7">
      <c r="A258" s="16">
        <v>11</v>
      </c>
      <c r="B258" s="17" t="s">
        <v>354</v>
      </c>
      <c r="C258" s="17" t="s">
        <v>316</v>
      </c>
      <c r="D258" s="18" t="s">
        <v>316</v>
      </c>
      <c r="E258" s="19">
        <v>1</v>
      </c>
      <c r="F258" s="17" t="s">
        <v>316</v>
      </c>
      <c r="G258" s="5"/>
    </row>
    <row r="259" ht="13.5" spans="1:7">
      <c r="A259" s="16">
        <v>12</v>
      </c>
      <c r="B259" s="17" t="s">
        <v>418</v>
      </c>
      <c r="C259" s="17" t="s">
        <v>316</v>
      </c>
      <c r="D259" s="18" t="s">
        <v>316</v>
      </c>
      <c r="E259" s="19">
        <v>1</v>
      </c>
      <c r="F259" s="17" t="s">
        <v>316</v>
      </c>
      <c r="G259" s="5"/>
    </row>
    <row r="260" ht="13.5" spans="1:7">
      <c r="A260" s="16">
        <v>13</v>
      </c>
      <c r="B260" s="17" t="s">
        <v>356</v>
      </c>
      <c r="C260" s="17" t="s">
        <v>316</v>
      </c>
      <c r="D260" s="18" t="s">
        <v>316</v>
      </c>
      <c r="E260" s="19"/>
      <c r="F260" s="17" t="s">
        <v>316</v>
      </c>
      <c r="G260" s="5"/>
    </row>
    <row r="261" ht="13.5" spans="1:7">
      <c r="A261" s="16">
        <v>14</v>
      </c>
      <c r="B261" s="17" t="s">
        <v>357</v>
      </c>
      <c r="C261" s="17" t="s">
        <v>316</v>
      </c>
      <c r="D261" s="18" t="s">
        <v>316</v>
      </c>
      <c r="E261" s="19"/>
      <c r="F261" s="17" t="s">
        <v>316</v>
      </c>
      <c r="G261" s="5"/>
    </row>
    <row r="262" ht="13.5" spans="1:7">
      <c r="A262" s="20">
        <v>15</v>
      </c>
      <c r="B262" s="21" t="s">
        <v>358</v>
      </c>
      <c r="C262" s="22"/>
      <c r="D262" s="20"/>
      <c r="E262" s="23"/>
      <c r="F262" s="22"/>
      <c r="G262" s="22"/>
    </row>
    <row r="263" ht="13.5" spans="1:7">
      <c r="A263" s="20" t="s">
        <v>316</v>
      </c>
      <c r="B263" s="21" t="s">
        <v>359</v>
      </c>
      <c r="C263" s="22"/>
      <c r="D263" s="20" t="s">
        <v>34</v>
      </c>
      <c r="E263" s="23">
        <v>1</v>
      </c>
      <c r="F263" s="22"/>
      <c r="G263" s="22"/>
    </row>
    <row r="264" ht="13.5" spans="1:7">
      <c r="A264" s="70" t="s">
        <v>450</v>
      </c>
      <c r="B264" s="12" t="s">
        <v>451</v>
      </c>
      <c r="C264" s="13" t="s">
        <v>313</v>
      </c>
      <c r="D264" s="12" t="s">
        <v>395</v>
      </c>
      <c r="E264" s="12"/>
      <c r="F264" s="12" t="s">
        <v>442</v>
      </c>
      <c r="G264" s="14" t="s">
        <v>316</v>
      </c>
    </row>
    <row r="265" ht="13.5" spans="1:7">
      <c r="A265" s="15" t="s">
        <v>0</v>
      </c>
      <c r="B265" s="15" t="s">
        <v>317</v>
      </c>
      <c r="C265" s="15" t="s">
        <v>318</v>
      </c>
      <c r="D265" s="15" t="s">
        <v>18</v>
      </c>
      <c r="E265" s="15" t="s">
        <v>319</v>
      </c>
      <c r="F265" s="15" t="s">
        <v>320</v>
      </c>
      <c r="G265" s="15" t="s">
        <v>321</v>
      </c>
    </row>
    <row r="266" ht="13.5" spans="1:7">
      <c r="A266" s="16">
        <v>1</v>
      </c>
      <c r="B266" s="17" t="s">
        <v>443</v>
      </c>
      <c r="C266" s="17" t="s">
        <v>452</v>
      </c>
      <c r="D266" s="18" t="s">
        <v>345</v>
      </c>
      <c r="E266" s="19">
        <v>6</v>
      </c>
      <c r="F266" s="17" t="s">
        <v>346</v>
      </c>
      <c r="G266" s="5"/>
    </row>
    <row r="267" ht="13.5" spans="1:7">
      <c r="A267" s="16">
        <v>2</v>
      </c>
      <c r="B267" s="17" t="s">
        <v>325</v>
      </c>
      <c r="C267" s="17" t="s">
        <v>424</v>
      </c>
      <c r="D267" s="18" t="s">
        <v>345</v>
      </c>
      <c r="E267" s="19">
        <v>18</v>
      </c>
      <c r="F267" s="17" t="s">
        <v>346</v>
      </c>
      <c r="G267" s="5"/>
    </row>
    <row r="268" ht="13.5" spans="1:7">
      <c r="A268" s="16">
        <v>3</v>
      </c>
      <c r="B268" s="17" t="s">
        <v>401</v>
      </c>
      <c r="C268" s="17" t="s">
        <v>453</v>
      </c>
      <c r="D268" s="18" t="s">
        <v>345</v>
      </c>
      <c r="E268" s="19">
        <v>6</v>
      </c>
      <c r="F268" s="17" t="s">
        <v>346</v>
      </c>
      <c r="G268" s="5"/>
    </row>
    <row r="269" ht="13.5" spans="1:7">
      <c r="A269" s="16">
        <v>4</v>
      </c>
      <c r="B269" s="17" t="s">
        <v>350</v>
      </c>
      <c r="C269" s="17" t="s">
        <v>417</v>
      </c>
      <c r="D269" s="18" t="s">
        <v>352</v>
      </c>
      <c r="E269" s="19">
        <v>2.4</v>
      </c>
      <c r="F269" s="17" t="s">
        <v>316</v>
      </c>
      <c r="G269" s="5"/>
    </row>
    <row r="270" ht="13.5" spans="1:7">
      <c r="A270" s="16">
        <v>5</v>
      </c>
      <c r="B270" s="17" t="s">
        <v>447</v>
      </c>
      <c r="C270" s="17" t="s">
        <v>448</v>
      </c>
      <c r="D270" s="18" t="s">
        <v>352</v>
      </c>
      <c r="E270" s="19">
        <v>2</v>
      </c>
      <c r="F270" s="17" t="s">
        <v>316</v>
      </c>
      <c r="G270" s="5"/>
    </row>
    <row r="271" ht="13.5" spans="1:7">
      <c r="A271" s="16">
        <v>6</v>
      </c>
      <c r="B271" s="17" t="s">
        <v>350</v>
      </c>
      <c r="C271" s="17" t="s">
        <v>417</v>
      </c>
      <c r="D271" s="18" t="s">
        <v>352</v>
      </c>
      <c r="E271" s="19">
        <v>2</v>
      </c>
      <c r="F271" s="17" t="s">
        <v>316</v>
      </c>
      <c r="G271" s="5"/>
    </row>
    <row r="272" ht="13.5" spans="1:7">
      <c r="A272" s="16">
        <v>7</v>
      </c>
      <c r="B272" s="17" t="s">
        <v>350</v>
      </c>
      <c r="C272" s="17" t="s">
        <v>417</v>
      </c>
      <c r="D272" s="18" t="s">
        <v>352</v>
      </c>
      <c r="E272" s="19">
        <v>0.6</v>
      </c>
      <c r="F272" s="17" t="s">
        <v>316</v>
      </c>
      <c r="G272" s="5"/>
    </row>
    <row r="273" ht="13.5" spans="1:7">
      <c r="A273" s="16">
        <v>8</v>
      </c>
      <c r="B273" s="17" t="s">
        <v>350</v>
      </c>
      <c r="C273" s="17" t="s">
        <v>351</v>
      </c>
      <c r="D273" s="18" t="s">
        <v>352</v>
      </c>
      <c r="E273" s="19">
        <v>0.6</v>
      </c>
      <c r="F273" s="17" t="s">
        <v>316</v>
      </c>
      <c r="G273" s="5"/>
    </row>
    <row r="274" ht="13.5" spans="1:7">
      <c r="A274" s="16">
        <v>9</v>
      </c>
      <c r="B274" s="17" t="s">
        <v>350</v>
      </c>
      <c r="C274" s="17" t="s">
        <v>449</v>
      </c>
      <c r="D274" s="18" t="s">
        <v>352</v>
      </c>
      <c r="E274" s="19">
        <v>6</v>
      </c>
      <c r="F274" s="17" t="s">
        <v>316</v>
      </c>
      <c r="G274" s="5"/>
    </row>
    <row r="275" ht="13.5" spans="1:7">
      <c r="A275" s="16">
        <v>10</v>
      </c>
      <c r="B275" s="17" t="s">
        <v>355</v>
      </c>
      <c r="C275" s="17" t="s">
        <v>316</v>
      </c>
      <c r="D275" s="18" t="s">
        <v>316</v>
      </c>
      <c r="E275" s="19">
        <v>1</v>
      </c>
      <c r="F275" s="17" t="s">
        <v>316</v>
      </c>
      <c r="G275" s="5"/>
    </row>
    <row r="276" ht="13.5" spans="1:7">
      <c r="A276" s="16">
        <v>11</v>
      </c>
      <c r="B276" s="17" t="s">
        <v>354</v>
      </c>
      <c r="C276" s="17" t="s">
        <v>316</v>
      </c>
      <c r="D276" s="18" t="s">
        <v>316</v>
      </c>
      <c r="E276" s="19">
        <v>1</v>
      </c>
      <c r="F276" s="17" t="s">
        <v>316</v>
      </c>
      <c r="G276" s="5"/>
    </row>
    <row r="277" ht="13.5" spans="1:7">
      <c r="A277" s="16">
        <v>12</v>
      </c>
      <c r="B277" s="17" t="s">
        <v>418</v>
      </c>
      <c r="C277" s="17" t="s">
        <v>316</v>
      </c>
      <c r="D277" s="18" t="s">
        <v>316</v>
      </c>
      <c r="E277" s="19">
        <v>1</v>
      </c>
      <c r="F277" s="17" t="s">
        <v>316</v>
      </c>
      <c r="G277" s="5"/>
    </row>
    <row r="278" ht="13.5" spans="1:7">
      <c r="A278" s="16">
        <v>13</v>
      </c>
      <c r="B278" s="17" t="s">
        <v>356</v>
      </c>
      <c r="C278" s="17" t="s">
        <v>316</v>
      </c>
      <c r="D278" s="18" t="s">
        <v>316</v>
      </c>
      <c r="E278" s="19"/>
      <c r="F278" s="17" t="s">
        <v>316</v>
      </c>
      <c r="G278" s="5"/>
    </row>
    <row r="279" ht="13.5" spans="1:7">
      <c r="A279" s="16">
        <v>14</v>
      </c>
      <c r="B279" s="17" t="s">
        <v>357</v>
      </c>
      <c r="C279" s="17" t="s">
        <v>316</v>
      </c>
      <c r="D279" s="18" t="s">
        <v>316</v>
      </c>
      <c r="E279" s="19"/>
      <c r="F279" s="17" t="s">
        <v>316</v>
      </c>
      <c r="G279" s="5"/>
    </row>
    <row r="280" ht="13.5" spans="1:7">
      <c r="A280" s="20">
        <v>15</v>
      </c>
      <c r="B280" s="21" t="s">
        <v>358</v>
      </c>
      <c r="C280" s="22"/>
      <c r="D280" s="20"/>
      <c r="E280" s="23"/>
      <c r="F280" s="22"/>
      <c r="G280" s="22"/>
    </row>
    <row r="281" ht="13.5" spans="1:7">
      <c r="A281" s="20" t="s">
        <v>316</v>
      </c>
      <c r="B281" s="21" t="s">
        <v>359</v>
      </c>
      <c r="C281" s="22"/>
      <c r="D281" s="20" t="s">
        <v>34</v>
      </c>
      <c r="E281" s="23">
        <v>1</v>
      </c>
      <c r="F281" s="22"/>
      <c r="G281" s="22"/>
    </row>
    <row r="282" ht="13.5" spans="1:7">
      <c r="A282" s="70" t="s">
        <v>454</v>
      </c>
      <c r="B282" s="12" t="s">
        <v>455</v>
      </c>
      <c r="C282" s="13" t="s">
        <v>313</v>
      </c>
      <c r="D282" s="12" t="s">
        <v>395</v>
      </c>
      <c r="E282" s="12"/>
      <c r="F282" s="12" t="s">
        <v>456</v>
      </c>
      <c r="G282" s="14" t="s">
        <v>316</v>
      </c>
    </row>
    <row r="283" ht="13.5" spans="1:7">
      <c r="A283" s="15" t="s">
        <v>0</v>
      </c>
      <c r="B283" s="15" t="s">
        <v>317</v>
      </c>
      <c r="C283" s="15" t="s">
        <v>318</v>
      </c>
      <c r="D283" s="15" t="s">
        <v>18</v>
      </c>
      <c r="E283" s="15" t="s">
        <v>319</v>
      </c>
      <c r="F283" s="15" t="s">
        <v>320</v>
      </c>
      <c r="G283" s="15" t="s">
        <v>321</v>
      </c>
    </row>
    <row r="284" ht="13.5" spans="1:7">
      <c r="A284" s="16">
        <v>1</v>
      </c>
      <c r="B284" s="17" t="s">
        <v>397</v>
      </c>
      <c r="C284" s="17" t="s">
        <v>398</v>
      </c>
      <c r="D284" s="18" t="s">
        <v>345</v>
      </c>
      <c r="E284" s="19">
        <v>1</v>
      </c>
      <c r="F284" s="17" t="s">
        <v>346</v>
      </c>
      <c r="G284" s="5"/>
    </row>
    <row r="285" ht="13.5" spans="1:7">
      <c r="A285" s="16">
        <v>2</v>
      </c>
      <c r="B285" s="17" t="s">
        <v>325</v>
      </c>
      <c r="C285" s="17" t="s">
        <v>399</v>
      </c>
      <c r="D285" s="18" t="s">
        <v>345</v>
      </c>
      <c r="E285" s="19">
        <v>4</v>
      </c>
      <c r="F285" s="17" t="s">
        <v>346</v>
      </c>
      <c r="G285" s="5"/>
    </row>
    <row r="286" ht="13.5" spans="1:7">
      <c r="A286" s="16">
        <v>3</v>
      </c>
      <c r="B286" s="17" t="s">
        <v>401</v>
      </c>
      <c r="C286" s="17" t="s">
        <v>402</v>
      </c>
      <c r="D286" s="18" t="s">
        <v>345</v>
      </c>
      <c r="E286" s="19">
        <v>3</v>
      </c>
      <c r="F286" s="17" t="s">
        <v>346</v>
      </c>
      <c r="G286" s="5"/>
    </row>
    <row r="287" ht="13.5" spans="1:7">
      <c r="A287" s="16">
        <v>4</v>
      </c>
      <c r="B287" s="17" t="s">
        <v>403</v>
      </c>
      <c r="C287" s="17" t="s">
        <v>404</v>
      </c>
      <c r="D287" s="18" t="s">
        <v>345</v>
      </c>
      <c r="E287" s="19">
        <v>1</v>
      </c>
      <c r="F287" s="17" t="s">
        <v>346</v>
      </c>
      <c r="G287" s="5"/>
    </row>
    <row r="288" ht="13.5" spans="1:7">
      <c r="A288" s="16">
        <v>5</v>
      </c>
      <c r="B288" s="17" t="s">
        <v>405</v>
      </c>
      <c r="C288" s="17" t="s">
        <v>406</v>
      </c>
      <c r="D288" s="18" t="s">
        <v>34</v>
      </c>
      <c r="E288" s="19">
        <v>1</v>
      </c>
      <c r="F288" s="17" t="s">
        <v>346</v>
      </c>
      <c r="G288" s="5"/>
    </row>
    <row r="289" ht="13.5" spans="1:7">
      <c r="A289" s="16">
        <v>6</v>
      </c>
      <c r="B289" s="17" t="s">
        <v>350</v>
      </c>
      <c r="C289" s="17" t="s">
        <v>417</v>
      </c>
      <c r="D289" s="18" t="s">
        <v>352</v>
      </c>
      <c r="E289" s="19">
        <v>9</v>
      </c>
      <c r="F289" s="17" t="s">
        <v>316</v>
      </c>
      <c r="G289" s="5"/>
    </row>
    <row r="290" ht="13.5" spans="1:7">
      <c r="A290" s="16">
        <v>7</v>
      </c>
      <c r="B290" s="17" t="s">
        <v>350</v>
      </c>
      <c r="C290" s="17" t="s">
        <v>417</v>
      </c>
      <c r="D290" s="18" t="s">
        <v>352</v>
      </c>
      <c r="E290" s="19">
        <v>1</v>
      </c>
      <c r="F290" s="17" t="s">
        <v>316</v>
      </c>
      <c r="G290" s="5"/>
    </row>
    <row r="291" ht="13.5" spans="1:7">
      <c r="A291" s="16">
        <v>8</v>
      </c>
      <c r="B291" s="17" t="s">
        <v>350</v>
      </c>
      <c r="C291" s="17" t="s">
        <v>351</v>
      </c>
      <c r="D291" s="18" t="s">
        <v>352</v>
      </c>
      <c r="E291" s="19">
        <v>1</v>
      </c>
      <c r="F291" s="17" t="s">
        <v>316</v>
      </c>
      <c r="G291" s="5"/>
    </row>
    <row r="292" ht="13.5" spans="1:7">
      <c r="A292" s="16">
        <v>9</v>
      </c>
      <c r="B292" s="17" t="s">
        <v>355</v>
      </c>
      <c r="C292" s="17" t="s">
        <v>316</v>
      </c>
      <c r="D292" s="18" t="s">
        <v>316</v>
      </c>
      <c r="E292" s="19">
        <v>1</v>
      </c>
      <c r="F292" s="17" t="s">
        <v>316</v>
      </c>
      <c r="G292" s="5"/>
    </row>
    <row r="293" ht="13.5" spans="1:7">
      <c r="A293" s="16">
        <v>10</v>
      </c>
      <c r="B293" s="17" t="s">
        <v>354</v>
      </c>
      <c r="C293" s="17" t="s">
        <v>316</v>
      </c>
      <c r="D293" s="18" t="s">
        <v>316</v>
      </c>
      <c r="E293" s="19">
        <v>1</v>
      </c>
      <c r="F293" s="17" t="s">
        <v>316</v>
      </c>
      <c r="G293" s="5"/>
    </row>
    <row r="294" ht="13.5" spans="1:7">
      <c r="A294" s="16">
        <v>11</v>
      </c>
      <c r="B294" s="17" t="s">
        <v>418</v>
      </c>
      <c r="C294" s="17" t="s">
        <v>316</v>
      </c>
      <c r="D294" s="18" t="s">
        <v>316</v>
      </c>
      <c r="E294" s="19">
        <v>1</v>
      </c>
      <c r="F294" s="17" t="s">
        <v>316</v>
      </c>
      <c r="G294" s="5"/>
    </row>
    <row r="295" ht="13.5" spans="1:7">
      <c r="A295" s="16">
        <v>12</v>
      </c>
      <c r="B295" s="17" t="s">
        <v>356</v>
      </c>
      <c r="C295" s="17" t="s">
        <v>316</v>
      </c>
      <c r="D295" s="18" t="s">
        <v>316</v>
      </c>
      <c r="E295" s="19"/>
      <c r="F295" s="17" t="s">
        <v>316</v>
      </c>
      <c r="G295" s="5"/>
    </row>
    <row r="296" ht="13.5" spans="1:7">
      <c r="A296" s="16">
        <v>13</v>
      </c>
      <c r="B296" s="17" t="s">
        <v>357</v>
      </c>
      <c r="C296" s="17" t="s">
        <v>316</v>
      </c>
      <c r="D296" s="18" t="s">
        <v>316</v>
      </c>
      <c r="E296" s="19"/>
      <c r="F296" s="17" t="s">
        <v>316</v>
      </c>
      <c r="G296" s="5"/>
    </row>
    <row r="297" ht="13.5" spans="1:7">
      <c r="A297" s="20">
        <v>14</v>
      </c>
      <c r="B297" s="21" t="s">
        <v>358</v>
      </c>
      <c r="C297" s="22"/>
      <c r="D297" s="20"/>
      <c r="E297" s="23"/>
      <c r="F297" s="22"/>
      <c r="G297" s="22"/>
    </row>
    <row r="298" ht="13.5" spans="1:7">
      <c r="A298" s="20" t="s">
        <v>316</v>
      </c>
      <c r="B298" s="21" t="s">
        <v>359</v>
      </c>
      <c r="C298" s="22"/>
      <c r="D298" s="20" t="s">
        <v>34</v>
      </c>
      <c r="E298" s="23">
        <v>1</v>
      </c>
      <c r="F298" s="22"/>
      <c r="G298" s="22"/>
    </row>
    <row r="299" ht="13.5" spans="1:7">
      <c r="A299" s="70" t="s">
        <v>457</v>
      </c>
      <c r="B299" s="12" t="s">
        <v>458</v>
      </c>
      <c r="C299" s="13" t="s">
        <v>313</v>
      </c>
      <c r="D299" s="12" t="s">
        <v>395</v>
      </c>
      <c r="E299" s="12"/>
      <c r="F299" s="12" t="s">
        <v>396</v>
      </c>
      <c r="G299" s="14" t="s">
        <v>316</v>
      </c>
    </row>
    <row r="300" ht="13.5" spans="1:7">
      <c r="A300" s="15" t="s">
        <v>0</v>
      </c>
      <c r="B300" s="15" t="s">
        <v>317</v>
      </c>
      <c r="C300" s="15" t="s">
        <v>318</v>
      </c>
      <c r="D300" s="15" t="s">
        <v>18</v>
      </c>
      <c r="E300" s="15" t="s">
        <v>319</v>
      </c>
      <c r="F300" s="15" t="s">
        <v>320</v>
      </c>
      <c r="G300" s="15" t="s">
        <v>321</v>
      </c>
    </row>
    <row r="301" ht="13.5" spans="1:7">
      <c r="A301" s="16">
        <v>1</v>
      </c>
      <c r="B301" s="17" t="s">
        <v>397</v>
      </c>
      <c r="C301" s="17" t="s">
        <v>398</v>
      </c>
      <c r="D301" s="18" t="s">
        <v>345</v>
      </c>
      <c r="E301" s="19">
        <v>1</v>
      </c>
      <c r="F301" s="17" t="s">
        <v>346</v>
      </c>
      <c r="G301" s="5"/>
    </row>
    <row r="302" ht="13.5" spans="1:7">
      <c r="A302" s="16">
        <v>2</v>
      </c>
      <c r="B302" s="17" t="s">
        <v>325</v>
      </c>
      <c r="C302" s="17" t="s">
        <v>399</v>
      </c>
      <c r="D302" s="18" t="s">
        <v>345</v>
      </c>
      <c r="E302" s="19">
        <v>4</v>
      </c>
      <c r="F302" s="17" t="s">
        <v>346</v>
      </c>
      <c r="G302" s="5"/>
    </row>
    <row r="303" ht="13.5" spans="1:7">
      <c r="A303" s="16">
        <v>3</v>
      </c>
      <c r="B303" s="17" t="s">
        <v>325</v>
      </c>
      <c r="C303" s="17" t="s">
        <v>400</v>
      </c>
      <c r="D303" s="18" t="s">
        <v>345</v>
      </c>
      <c r="E303" s="19">
        <v>3</v>
      </c>
      <c r="F303" s="17" t="s">
        <v>346</v>
      </c>
      <c r="G303" s="5"/>
    </row>
    <row r="304" ht="13.5" spans="1:7">
      <c r="A304" s="16">
        <v>4</v>
      </c>
      <c r="B304" s="17" t="s">
        <v>401</v>
      </c>
      <c r="C304" s="17" t="s">
        <v>402</v>
      </c>
      <c r="D304" s="18" t="s">
        <v>345</v>
      </c>
      <c r="E304" s="19">
        <v>3</v>
      </c>
      <c r="F304" s="17" t="s">
        <v>346</v>
      </c>
      <c r="G304" s="5"/>
    </row>
    <row r="305" ht="13.5" spans="1:7">
      <c r="A305" s="16">
        <v>5</v>
      </c>
      <c r="B305" s="17" t="s">
        <v>403</v>
      </c>
      <c r="C305" s="17" t="s">
        <v>404</v>
      </c>
      <c r="D305" s="18" t="s">
        <v>345</v>
      </c>
      <c r="E305" s="19">
        <v>1</v>
      </c>
      <c r="F305" s="17" t="s">
        <v>346</v>
      </c>
      <c r="G305" s="5"/>
    </row>
    <row r="306" ht="13.5" spans="1:7">
      <c r="A306" s="16">
        <v>6</v>
      </c>
      <c r="B306" s="17" t="s">
        <v>405</v>
      </c>
      <c r="C306" s="17" t="s">
        <v>406</v>
      </c>
      <c r="D306" s="18" t="s">
        <v>34</v>
      </c>
      <c r="E306" s="19">
        <v>1</v>
      </c>
      <c r="F306" s="17" t="s">
        <v>346</v>
      </c>
      <c r="G306" s="5"/>
    </row>
    <row r="307" ht="13.5" spans="1:7">
      <c r="A307" s="16">
        <v>7</v>
      </c>
      <c r="B307" s="17" t="s">
        <v>407</v>
      </c>
      <c r="C307" s="17" t="s">
        <v>408</v>
      </c>
      <c r="D307" s="18" t="s">
        <v>345</v>
      </c>
      <c r="E307" s="19">
        <v>1</v>
      </c>
      <c r="F307" s="17" t="s">
        <v>346</v>
      </c>
      <c r="G307" s="5"/>
    </row>
    <row r="308" ht="13.5" spans="1:7">
      <c r="A308" s="16">
        <v>8</v>
      </c>
      <c r="B308" s="17" t="s">
        <v>409</v>
      </c>
      <c r="C308" s="17" t="s">
        <v>410</v>
      </c>
      <c r="D308" s="18" t="s">
        <v>345</v>
      </c>
      <c r="E308" s="19">
        <v>1</v>
      </c>
      <c r="F308" s="17" t="s">
        <v>346</v>
      </c>
      <c r="G308" s="5"/>
    </row>
    <row r="309" ht="13.5" spans="1:7">
      <c r="A309" s="16">
        <v>9</v>
      </c>
      <c r="B309" s="17" t="s">
        <v>407</v>
      </c>
      <c r="C309" s="17" t="s">
        <v>411</v>
      </c>
      <c r="D309" s="18" t="s">
        <v>345</v>
      </c>
      <c r="E309" s="19">
        <v>1</v>
      </c>
      <c r="F309" s="17" t="s">
        <v>346</v>
      </c>
      <c r="G309" s="5"/>
    </row>
    <row r="310" ht="13.5" spans="1:7">
      <c r="A310" s="16">
        <v>10</v>
      </c>
      <c r="B310" s="17" t="s">
        <v>412</v>
      </c>
      <c r="C310" s="17" t="s">
        <v>413</v>
      </c>
      <c r="D310" s="18" t="s">
        <v>345</v>
      </c>
      <c r="E310" s="19">
        <v>2</v>
      </c>
      <c r="F310" s="17" t="s">
        <v>346</v>
      </c>
      <c r="G310" s="5"/>
    </row>
    <row r="311" ht="13.5" spans="1:7">
      <c r="A311" s="16">
        <v>11</v>
      </c>
      <c r="B311" s="17" t="s">
        <v>412</v>
      </c>
      <c r="C311" s="17" t="s">
        <v>414</v>
      </c>
      <c r="D311" s="18" t="s">
        <v>345</v>
      </c>
      <c r="E311" s="19">
        <v>1</v>
      </c>
      <c r="F311" s="17" t="s">
        <v>346</v>
      </c>
      <c r="G311" s="5"/>
    </row>
    <row r="312" ht="13.5" spans="1:7">
      <c r="A312" s="16">
        <v>12</v>
      </c>
      <c r="B312" s="17" t="s">
        <v>325</v>
      </c>
      <c r="C312" s="17" t="s">
        <v>415</v>
      </c>
      <c r="D312" s="18" t="s">
        <v>345</v>
      </c>
      <c r="E312" s="19">
        <v>9</v>
      </c>
      <c r="F312" s="17" t="s">
        <v>346</v>
      </c>
      <c r="G312" s="5"/>
    </row>
    <row r="313" ht="13.5" spans="1:7">
      <c r="A313" s="16">
        <v>13</v>
      </c>
      <c r="B313" s="17" t="s">
        <v>401</v>
      </c>
      <c r="C313" s="17" t="s">
        <v>416</v>
      </c>
      <c r="D313" s="18" t="s">
        <v>345</v>
      </c>
      <c r="E313" s="19">
        <v>3</v>
      </c>
      <c r="F313" s="17" t="s">
        <v>346</v>
      </c>
      <c r="G313" s="5"/>
    </row>
    <row r="314" ht="13.5" spans="1:7">
      <c r="A314" s="16">
        <v>14</v>
      </c>
      <c r="B314" s="17" t="s">
        <v>350</v>
      </c>
      <c r="C314" s="17" t="s">
        <v>417</v>
      </c>
      <c r="D314" s="18" t="s">
        <v>352</v>
      </c>
      <c r="E314" s="19">
        <v>9</v>
      </c>
      <c r="F314" s="17" t="s">
        <v>316</v>
      </c>
      <c r="G314" s="5"/>
    </row>
    <row r="315" ht="13.5" spans="1:7">
      <c r="A315" s="16">
        <v>15</v>
      </c>
      <c r="B315" s="17" t="s">
        <v>350</v>
      </c>
      <c r="C315" s="17" t="s">
        <v>417</v>
      </c>
      <c r="D315" s="18" t="s">
        <v>352</v>
      </c>
      <c r="E315" s="19">
        <v>1</v>
      </c>
      <c r="F315" s="17" t="s">
        <v>316</v>
      </c>
      <c r="G315" s="5"/>
    </row>
    <row r="316" ht="13.5" spans="1:7">
      <c r="A316" s="16">
        <v>16</v>
      </c>
      <c r="B316" s="17" t="s">
        <v>350</v>
      </c>
      <c r="C316" s="17" t="s">
        <v>351</v>
      </c>
      <c r="D316" s="18" t="s">
        <v>352</v>
      </c>
      <c r="E316" s="19">
        <v>1</v>
      </c>
      <c r="F316" s="17" t="s">
        <v>316</v>
      </c>
      <c r="G316" s="5"/>
    </row>
    <row r="317" ht="13.5" spans="1:7">
      <c r="A317" s="16">
        <v>17</v>
      </c>
      <c r="B317" s="17" t="s">
        <v>350</v>
      </c>
      <c r="C317" s="17" t="s">
        <v>377</v>
      </c>
      <c r="D317" s="18" t="s">
        <v>352</v>
      </c>
      <c r="E317" s="19">
        <v>4</v>
      </c>
      <c r="F317" s="17" t="s">
        <v>316</v>
      </c>
      <c r="G317" s="5"/>
    </row>
    <row r="318" ht="13.5" spans="1:7">
      <c r="A318" s="16">
        <v>18</v>
      </c>
      <c r="B318" s="17" t="s">
        <v>355</v>
      </c>
      <c r="C318" s="17" t="s">
        <v>316</v>
      </c>
      <c r="D318" s="18" t="s">
        <v>316</v>
      </c>
      <c r="E318" s="19">
        <v>1</v>
      </c>
      <c r="F318" s="17" t="s">
        <v>316</v>
      </c>
      <c r="G318" s="5"/>
    </row>
    <row r="319" ht="13.5" spans="1:7">
      <c r="A319" s="16">
        <v>19</v>
      </c>
      <c r="B319" s="17" t="s">
        <v>354</v>
      </c>
      <c r="C319" s="17" t="s">
        <v>316</v>
      </c>
      <c r="D319" s="18" t="s">
        <v>316</v>
      </c>
      <c r="E319" s="19">
        <v>1</v>
      </c>
      <c r="F319" s="17" t="s">
        <v>316</v>
      </c>
      <c r="G319" s="5"/>
    </row>
    <row r="320" ht="13.5" spans="1:7">
      <c r="A320" s="16">
        <v>20</v>
      </c>
      <c r="B320" s="17" t="s">
        <v>418</v>
      </c>
      <c r="C320" s="17" t="s">
        <v>316</v>
      </c>
      <c r="D320" s="18" t="s">
        <v>316</v>
      </c>
      <c r="E320" s="19">
        <v>1</v>
      </c>
      <c r="F320" s="17" t="s">
        <v>316</v>
      </c>
      <c r="G320" s="5"/>
    </row>
    <row r="321" ht="13.5" spans="1:7">
      <c r="A321" s="16">
        <v>21</v>
      </c>
      <c r="B321" s="17" t="s">
        <v>356</v>
      </c>
      <c r="C321" s="17" t="s">
        <v>316</v>
      </c>
      <c r="D321" s="18" t="s">
        <v>316</v>
      </c>
      <c r="E321" s="19"/>
      <c r="F321" s="17" t="s">
        <v>316</v>
      </c>
      <c r="G321" s="5"/>
    </row>
    <row r="322" ht="13.5" spans="1:7">
      <c r="A322" s="16">
        <v>22</v>
      </c>
      <c r="B322" s="17" t="s">
        <v>357</v>
      </c>
      <c r="C322" s="17" t="s">
        <v>316</v>
      </c>
      <c r="D322" s="18" t="s">
        <v>316</v>
      </c>
      <c r="E322" s="19"/>
      <c r="F322" s="17" t="s">
        <v>316</v>
      </c>
      <c r="G322" s="5"/>
    </row>
    <row r="323" ht="13.5" spans="1:7">
      <c r="A323" s="20">
        <v>23</v>
      </c>
      <c r="B323" s="21" t="s">
        <v>358</v>
      </c>
      <c r="C323" s="22"/>
      <c r="D323" s="20"/>
      <c r="E323" s="23"/>
      <c r="F323" s="22"/>
      <c r="G323" s="22"/>
    </row>
    <row r="324" ht="13.5" spans="1:7">
      <c r="A324" s="20" t="s">
        <v>316</v>
      </c>
      <c r="B324" s="21" t="s">
        <v>359</v>
      </c>
      <c r="C324" s="22"/>
      <c r="D324" s="20" t="s">
        <v>34</v>
      </c>
      <c r="E324" s="23">
        <v>1</v>
      </c>
      <c r="F324" s="22"/>
      <c r="G324" s="22"/>
    </row>
    <row r="325" ht="13.5" spans="1:7">
      <c r="A325" s="70" t="s">
        <v>459</v>
      </c>
      <c r="B325" s="12" t="s">
        <v>460</v>
      </c>
      <c r="C325" s="13" t="s">
        <v>313</v>
      </c>
      <c r="D325" s="12" t="s">
        <v>395</v>
      </c>
      <c r="E325" s="12"/>
      <c r="F325" s="12" t="s">
        <v>421</v>
      </c>
      <c r="G325" s="14" t="s">
        <v>316</v>
      </c>
    </row>
    <row r="326" ht="13.5" spans="1:7">
      <c r="A326" s="15" t="s">
        <v>0</v>
      </c>
      <c r="B326" s="15" t="s">
        <v>317</v>
      </c>
      <c r="C326" s="15" t="s">
        <v>318</v>
      </c>
      <c r="D326" s="15" t="s">
        <v>18</v>
      </c>
      <c r="E326" s="15" t="s">
        <v>319</v>
      </c>
      <c r="F326" s="15" t="s">
        <v>320</v>
      </c>
      <c r="G326" s="15" t="s">
        <v>321</v>
      </c>
    </row>
    <row r="327" ht="13.5" spans="1:7">
      <c r="A327" s="16">
        <v>1</v>
      </c>
      <c r="B327" s="17" t="s">
        <v>422</v>
      </c>
      <c r="C327" s="17" t="s">
        <v>423</v>
      </c>
      <c r="D327" s="18" t="s">
        <v>345</v>
      </c>
      <c r="E327" s="19">
        <v>1</v>
      </c>
      <c r="F327" s="17" t="s">
        <v>346</v>
      </c>
      <c r="G327" s="5"/>
    </row>
    <row r="328" ht="13.5" spans="1:7">
      <c r="A328" s="16">
        <v>2</v>
      </c>
      <c r="B328" s="17" t="s">
        <v>325</v>
      </c>
      <c r="C328" s="17" t="s">
        <v>424</v>
      </c>
      <c r="D328" s="18" t="s">
        <v>345</v>
      </c>
      <c r="E328" s="19">
        <v>3</v>
      </c>
      <c r="F328" s="17" t="s">
        <v>346</v>
      </c>
      <c r="G328" s="5"/>
    </row>
    <row r="329" ht="13.5" spans="1:7">
      <c r="A329" s="16">
        <v>3</v>
      </c>
      <c r="B329" s="17" t="s">
        <v>401</v>
      </c>
      <c r="C329" s="17" t="s">
        <v>425</v>
      </c>
      <c r="D329" s="18" t="s">
        <v>345</v>
      </c>
      <c r="E329" s="19">
        <v>3</v>
      </c>
      <c r="F329" s="17" t="s">
        <v>346</v>
      </c>
      <c r="G329" s="5"/>
    </row>
    <row r="330" ht="13.5" spans="1:7">
      <c r="A330" s="16">
        <v>4</v>
      </c>
      <c r="B330" s="17" t="s">
        <v>334</v>
      </c>
      <c r="C330" s="17" t="s">
        <v>426</v>
      </c>
      <c r="D330" s="18" t="s">
        <v>34</v>
      </c>
      <c r="E330" s="19">
        <v>3</v>
      </c>
      <c r="F330" s="17" t="s">
        <v>346</v>
      </c>
      <c r="G330" s="5"/>
    </row>
    <row r="331" ht="13.5" spans="1:7">
      <c r="A331" s="16">
        <v>5</v>
      </c>
      <c r="B331" s="17" t="s">
        <v>427</v>
      </c>
      <c r="C331" s="17" t="s">
        <v>428</v>
      </c>
      <c r="D331" s="18" t="s">
        <v>345</v>
      </c>
      <c r="E331" s="19">
        <v>1</v>
      </c>
      <c r="F331" s="17" t="s">
        <v>346</v>
      </c>
      <c r="G331" s="5"/>
    </row>
    <row r="332" ht="13.5" spans="1:7">
      <c r="A332" s="16">
        <v>6</v>
      </c>
      <c r="B332" s="17" t="s">
        <v>429</v>
      </c>
      <c r="C332" s="17" t="s">
        <v>430</v>
      </c>
      <c r="D332" s="18" t="s">
        <v>345</v>
      </c>
      <c r="E332" s="19">
        <v>24</v>
      </c>
      <c r="F332" s="17" t="s">
        <v>346</v>
      </c>
      <c r="G332" s="5"/>
    </row>
    <row r="333" ht="13.5" spans="1:7">
      <c r="A333" s="16">
        <v>7</v>
      </c>
      <c r="B333" s="17" t="s">
        <v>431</v>
      </c>
      <c r="C333" s="17" t="s">
        <v>432</v>
      </c>
      <c r="D333" s="18" t="s">
        <v>345</v>
      </c>
      <c r="E333" s="19">
        <v>24</v>
      </c>
      <c r="F333" s="17" t="s">
        <v>346</v>
      </c>
      <c r="G333" s="5"/>
    </row>
    <row r="334" ht="13.5" spans="1:7">
      <c r="A334" s="16">
        <v>8</v>
      </c>
      <c r="B334" s="17" t="s">
        <v>433</v>
      </c>
      <c r="C334" s="17" t="s">
        <v>434</v>
      </c>
      <c r="D334" s="18" t="s">
        <v>345</v>
      </c>
      <c r="E334" s="19">
        <v>8</v>
      </c>
      <c r="F334" s="17" t="s">
        <v>346</v>
      </c>
      <c r="G334" s="5"/>
    </row>
    <row r="335" ht="13.5" spans="1:7">
      <c r="A335" s="16">
        <v>9</v>
      </c>
      <c r="B335" s="17" t="s">
        <v>435</v>
      </c>
      <c r="C335" s="17" t="s">
        <v>436</v>
      </c>
      <c r="D335" s="18" t="s">
        <v>345</v>
      </c>
      <c r="E335" s="19">
        <v>8</v>
      </c>
      <c r="F335" s="17" t="s">
        <v>346</v>
      </c>
      <c r="G335" s="5"/>
    </row>
    <row r="336" ht="13.5" spans="1:7">
      <c r="A336" s="16">
        <v>10</v>
      </c>
      <c r="B336" s="17" t="s">
        <v>437</v>
      </c>
      <c r="C336" s="17" t="s">
        <v>438</v>
      </c>
      <c r="D336" s="18" t="s">
        <v>345</v>
      </c>
      <c r="E336" s="19">
        <v>8</v>
      </c>
      <c r="F336" s="17" t="s">
        <v>346</v>
      </c>
      <c r="G336" s="5"/>
    </row>
    <row r="337" ht="13.5" spans="1:7">
      <c r="A337" s="16">
        <v>11</v>
      </c>
      <c r="B337" s="17" t="s">
        <v>350</v>
      </c>
      <c r="C337" s="17" t="s">
        <v>417</v>
      </c>
      <c r="D337" s="18" t="s">
        <v>352</v>
      </c>
      <c r="E337" s="19">
        <v>2.4</v>
      </c>
      <c r="F337" s="17" t="s">
        <v>316</v>
      </c>
      <c r="G337" s="5"/>
    </row>
    <row r="338" ht="13.5" spans="1:7">
      <c r="A338" s="16">
        <v>12</v>
      </c>
      <c r="B338" s="17" t="s">
        <v>350</v>
      </c>
      <c r="C338" s="17" t="s">
        <v>417</v>
      </c>
      <c r="D338" s="18" t="s">
        <v>352</v>
      </c>
      <c r="E338" s="19">
        <v>0.8</v>
      </c>
      <c r="F338" s="17" t="s">
        <v>316</v>
      </c>
      <c r="G338" s="5"/>
    </row>
    <row r="339" ht="13.5" spans="1:7">
      <c r="A339" s="16">
        <v>13</v>
      </c>
      <c r="B339" s="17" t="s">
        <v>350</v>
      </c>
      <c r="C339" s="17" t="s">
        <v>351</v>
      </c>
      <c r="D339" s="18" t="s">
        <v>352</v>
      </c>
      <c r="E339" s="19">
        <v>0.8</v>
      </c>
      <c r="F339" s="17" t="s">
        <v>316</v>
      </c>
      <c r="G339" s="5"/>
    </row>
    <row r="340" ht="13.5" spans="1:7">
      <c r="A340" s="16">
        <v>14</v>
      </c>
      <c r="B340" s="17" t="s">
        <v>350</v>
      </c>
      <c r="C340" s="17" t="s">
        <v>439</v>
      </c>
      <c r="D340" s="18" t="s">
        <v>352</v>
      </c>
      <c r="E340" s="19">
        <v>6</v>
      </c>
      <c r="F340" s="17" t="s">
        <v>316</v>
      </c>
      <c r="G340" s="5"/>
    </row>
    <row r="341" ht="13.5" spans="1:7">
      <c r="A341" s="16">
        <v>15</v>
      </c>
      <c r="B341" s="17" t="s">
        <v>355</v>
      </c>
      <c r="C341" s="17" t="s">
        <v>316</v>
      </c>
      <c r="D341" s="18" t="s">
        <v>316</v>
      </c>
      <c r="E341" s="19">
        <v>1</v>
      </c>
      <c r="F341" s="17" t="s">
        <v>316</v>
      </c>
      <c r="G341" s="5"/>
    </row>
    <row r="342" ht="13.5" spans="1:7">
      <c r="A342" s="16">
        <v>16</v>
      </c>
      <c r="B342" s="17" t="s">
        <v>354</v>
      </c>
      <c r="C342" s="17" t="s">
        <v>316</v>
      </c>
      <c r="D342" s="18" t="s">
        <v>316</v>
      </c>
      <c r="E342" s="19">
        <v>1</v>
      </c>
      <c r="F342" s="17" t="s">
        <v>316</v>
      </c>
      <c r="G342" s="5"/>
    </row>
    <row r="343" ht="13.5" spans="1:7">
      <c r="A343" s="16">
        <v>17</v>
      </c>
      <c r="B343" s="17" t="s">
        <v>418</v>
      </c>
      <c r="C343" s="17" t="s">
        <v>316</v>
      </c>
      <c r="D343" s="18" t="s">
        <v>316</v>
      </c>
      <c r="E343" s="19">
        <v>1</v>
      </c>
      <c r="F343" s="17" t="s">
        <v>316</v>
      </c>
      <c r="G343" s="5"/>
    </row>
    <row r="344" ht="13.5" spans="1:7">
      <c r="A344" s="16">
        <v>18</v>
      </c>
      <c r="B344" s="17" t="s">
        <v>356</v>
      </c>
      <c r="C344" s="17" t="s">
        <v>316</v>
      </c>
      <c r="D344" s="18" t="s">
        <v>316</v>
      </c>
      <c r="E344" s="19"/>
      <c r="F344" s="17" t="s">
        <v>316</v>
      </c>
      <c r="G344" s="5"/>
    </row>
    <row r="345" ht="13.5" spans="1:7">
      <c r="A345" s="16">
        <v>19</v>
      </c>
      <c r="B345" s="17" t="s">
        <v>357</v>
      </c>
      <c r="C345" s="17" t="s">
        <v>316</v>
      </c>
      <c r="D345" s="18" t="s">
        <v>316</v>
      </c>
      <c r="E345" s="19"/>
      <c r="F345" s="17" t="s">
        <v>316</v>
      </c>
      <c r="G345" s="5"/>
    </row>
    <row r="346" ht="13.5" spans="1:7">
      <c r="A346" s="20">
        <v>20</v>
      </c>
      <c r="B346" s="21" t="s">
        <v>358</v>
      </c>
      <c r="C346" s="22"/>
      <c r="D346" s="20"/>
      <c r="E346" s="23"/>
      <c r="F346" s="22"/>
      <c r="G346" s="22"/>
    </row>
    <row r="347" ht="13.5" spans="1:7">
      <c r="A347" s="20" t="s">
        <v>316</v>
      </c>
      <c r="B347" s="21" t="s">
        <v>359</v>
      </c>
      <c r="C347" s="22"/>
      <c r="D347" s="20" t="s">
        <v>34</v>
      </c>
      <c r="E347" s="23">
        <v>1</v>
      </c>
      <c r="F347" s="22"/>
      <c r="G347" s="22"/>
    </row>
    <row r="348" ht="13.5" spans="1:7">
      <c r="A348" s="70" t="s">
        <v>461</v>
      </c>
      <c r="B348" s="12" t="s">
        <v>462</v>
      </c>
      <c r="C348" s="13" t="s">
        <v>313</v>
      </c>
      <c r="D348" s="12" t="s">
        <v>395</v>
      </c>
      <c r="E348" s="12"/>
      <c r="F348" s="12" t="s">
        <v>442</v>
      </c>
      <c r="G348" s="14" t="s">
        <v>316</v>
      </c>
    </row>
    <row r="349" ht="13.5" spans="1:7">
      <c r="A349" s="15" t="s">
        <v>0</v>
      </c>
      <c r="B349" s="15" t="s">
        <v>317</v>
      </c>
      <c r="C349" s="15" t="s">
        <v>318</v>
      </c>
      <c r="D349" s="15" t="s">
        <v>18</v>
      </c>
      <c r="E349" s="15" t="s">
        <v>319</v>
      </c>
      <c r="F349" s="15" t="s">
        <v>320</v>
      </c>
      <c r="G349" s="15" t="s">
        <v>321</v>
      </c>
    </row>
    <row r="350" ht="13.5" spans="1:7">
      <c r="A350" s="16">
        <v>1</v>
      </c>
      <c r="B350" s="17" t="s">
        <v>443</v>
      </c>
      <c r="C350" s="17" t="s">
        <v>452</v>
      </c>
      <c r="D350" s="18" t="s">
        <v>345</v>
      </c>
      <c r="E350" s="19">
        <v>2</v>
      </c>
      <c r="F350" s="17" t="s">
        <v>346</v>
      </c>
      <c r="G350" s="5"/>
    </row>
    <row r="351" ht="13.5" spans="1:7">
      <c r="A351" s="16">
        <v>2</v>
      </c>
      <c r="B351" s="17" t="s">
        <v>443</v>
      </c>
      <c r="C351" s="17" t="s">
        <v>444</v>
      </c>
      <c r="D351" s="18" t="s">
        <v>345</v>
      </c>
      <c r="E351" s="19">
        <v>4</v>
      </c>
      <c r="F351" s="17" t="s">
        <v>346</v>
      </c>
      <c r="G351" s="5"/>
    </row>
    <row r="352" ht="13.5" spans="1:7">
      <c r="A352" s="16">
        <v>3</v>
      </c>
      <c r="B352" s="17" t="s">
        <v>443</v>
      </c>
      <c r="C352" s="17" t="s">
        <v>463</v>
      </c>
      <c r="D352" s="18" t="s">
        <v>345</v>
      </c>
      <c r="E352" s="19">
        <v>1</v>
      </c>
      <c r="F352" s="17" t="s">
        <v>346</v>
      </c>
      <c r="G352" s="5"/>
    </row>
    <row r="353" ht="13.5" spans="1:7">
      <c r="A353" s="16">
        <v>4</v>
      </c>
      <c r="B353" s="17" t="s">
        <v>325</v>
      </c>
      <c r="C353" s="17" t="s">
        <v>424</v>
      </c>
      <c r="D353" s="18" t="s">
        <v>345</v>
      </c>
      <c r="E353" s="19">
        <v>21</v>
      </c>
      <c r="F353" s="17" t="s">
        <v>346</v>
      </c>
      <c r="G353" s="5"/>
    </row>
    <row r="354" ht="13.5" spans="1:7">
      <c r="A354" s="16">
        <v>5</v>
      </c>
      <c r="B354" s="17" t="s">
        <v>401</v>
      </c>
      <c r="C354" s="17" t="s">
        <v>453</v>
      </c>
      <c r="D354" s="18" t="s">
        <v>345</v>
      </c>
      <c r="E354" s="19">
        <v>7</v>
      </c>
      <c r="F354" s="17" t="s">
        <v>346</v>
      </c>
      <c r="G354" s="5"/>
    </row>
    <row r="355" ht="13.5" spans="1:7">
      <c r="A355" s="16">
        <v>6</v>
      </c>
      <c r="B355" s="17" t="s">
        <v>350</v>
      </c>
      <c r="C355" s="17" t="s">
        <v>417</v>
      </c>
      <c r="D355" s="18" t="s">
        <v>352</v>
      </c>
      <c r="E355" s="19">
        <v>2.4</v>
      </c>
      <c r="F355" s="17" t="s">
        <v>316</v>
      </c>
      <c r="G355" s="5"/>
    </row>
    <row r="356" ht="13.5" spans="1:7">
      <c r="A356" s="16">
        <v>7</v>
      </c>
      <c r="B356" s="17" t="s">
        <v>447</v>
      </c>
      <c r="C356" s="17" t="s">
        <v>448</v>
      </c>
      <c r="D356" s="18" t="s">
        <v>352</v>
      </c>
      <c r="E356" s="19">
        <v>2</v>
      </c>
      <c r="F356" s="17" t="s">
        <v>316</v>
      </c>
      <c r="G356" s="5"/>
    </row>
    <row r="357" ht="13.5" spans="1:7">
      <c r="A357" s="16">
        <v>8</v>
      </c>
      <c r="B357" s="17" t="s">
        <v>350</v>
      </c>
      <c r="C357" s="17" t="s">
        <v>417</v>
      </c>
      <c r="D357" s="18" t="s">
        <v>352</v>
      </c>
      <c r="E357" s="19">
        <v>2</v>
      </c>
      <c r="F357" s="17" t="s">
        <v>316</v>
      </c>
      <c r="G357" s="5"/>
    </row>
    <row r="358" ht="13.5" spans="1:7">
      <c r="A358" s="16">
        <v>9</v>
      </c>
      <c r="B358" s="17" t="s">
        <v>350</v>
      </c>
      <c r="C358" s="17" t="s">
        <v>417</v>
      </c>
      <c r="D358" s="18" t="s">
        <v>352</v>
      </c>
      <c r="E358" s="19">
        <v>0.6</v>
      </c>
      <c r="F358" s="17" t="s">
        <v>316</v>
      </c>
      <c r="G358" s="5"/>
    </row>
    <row r="359" ht="13.5" spans="1:7">
      <c r="A359" s="16">
        <v>10</v>
      </c>
      <c r="B359" s="17" t="s">
        <v>350</v>
      </c>
      <c r="C359" s="17" t="s">
        <v>351</v>
      </c>
      <c r="D359" s="18" t="s">
        <v>352</v>
      </c>
      <c r="E359" s="19">
        <v>0.6</v>
      </c>
      <c r="F359" s="17" t="s">
        <v>316</v>
      </c>
      <c r="G359" s="5"/>
    </row>
    <row r="360" ht="13.5" spans="1:7">
      <c r="A360" s="16">
        <v>11</v>
      </c>
      <c r="B360" s="17" t="s">
        <v>350</v>
      </c>
      <c r="C360" s="17" t="s">
        <v>449</v>
      </c>
      <c r="D360" s="18" t="s">
        <v>352</v>
      </c>
      <c r="E360" s="19">
        <v>6</v>
      </c>
      <c r="F360" s="17" t="s">
        <v>316</v>
      </c>
      <c r="G360" s="5"/>
    </row>
    <row r="361" ht="13.5" spans="1:7">
      <c r="A361" s="16">
        <v>12</v>
      </c>
      <c r="B361" s="17" t="s">
        <v>355</v>
      </c>
      <c r="C361" s="17" t="s">
        <v>316</v>
      </c>
      <c r="D361" s="18" t="s">
        <v>316</v>
      </c>
      <c r="E361" s="19">
        <v>1</v>
      </c>
      <c r="F361" s="17" t="s">
        <v>316</v>
      </c>
      <c r="G361" s="5"/>
    </row>
    <row r="362" ht="13.5" spans="1:7">
      <c r="A362" s="16">
        <v>13</v>
      </c>
      <c r="B362" s="17" t="s">
        <v>354</v>
      </c>
      <c r="C362" s="17" t="s">
        <v>316</v>
      </c>
      <c r="D362" s="18" t="s">
        <v>316</v>
      </c>
      <c r="E362" s="19">
        <v>1</v>
      </c>
      <c r="F362" s="17" t="s">
        <v>316</v>
      </c>
      <c r="G362" s="5"/>
    </row>
    <row r="363" ht="13.5" spans="1:7">
      <c r="A363" s="16">
        <v>14</v>
      </c>
      <c r="B363" s="17" t="s">
        <v>418</v>
      </c>
      <c r="C363" s="17" t="s">
        <v>316</v>
      </c>
      <c r="D363" s="18" t="s">
        <v>316</v>
      </c>
      <c r="E363" s="19">
        <v>1</v>
      </c>
      <c r="F363" s="17" t="s">
        <v>316</v>
      </c>
      <c r="G363" s="5"/>
    </row>
    <row r="364" ht="13.5" spans="1:7">
      <c r="A364" s="16">
        <v>15</v>
      </c>
      <c r="B364" s="17" t="s">
        <v>356</v>
      </c>
      <c r="C364" s="17" t="s">
        <v>316</v>
      </c>
      <c r="D364" s="18" t="s">
        <v>316</v>
      </c>
      <c r="E364" s="19"/>
      <c r="F364" s="17" t="s">
        <v>316</v>
      </c>
      <c r="G364" s="5"/>
    </row>
    <row r="365" ht="13.5" spans="1:7">
      <c r="A365" s="16">
        <v>16</v>
      </c>
      <c r="B365" s="17" t="s">
        <v>357</v>
      </c>
      <c r="C365" s="17" t="s">
        <v>316</v>
      </c>
      <c r="D365" s="18" t="s">
        <v>316</v>
      </c>
      <c r="E365" s="19"/>
      <c r="F365" s="17" t="s">
        <v>316</v>
      </c>
      <c r="G365" s="5"/>
    </row>
    <row r="366" ht="13.5" spans="1:7">
      <c r="A366" s="20">
        <v>17</v>
      </c>
      <c r="B366" s="21" t="s">
        <v>358</v>
      </c>
      <c r="C366" s="22"/>
      <c r="D366" s="20"/>
      <c r="E366" s="23"/>
      <c r="F366" s="22"/>
      <c r="G366" s="22"/>
    </row>
    <row r="367" ht="13.5" spans="1:7">
      <c r="A367" s="20" t="s">
        <v>316</v>
      </c>
      <c r="B367" s="21" t="s">
        <v>359</v>
      </c>
      <c r="C367" s="22"/>
      <c r="D367" s="20" t="s">
        <v>34</v>
      </c>
      <c r="E367" s="23">
        <v>1</v>
      </c>
      <c r="F367" s="22"/>
      <c r="G367" s="22"/>
    </row>
    <row r="368" ht="13.5" spans="1:7">
      <c r="A368" s="70" t="s">
        <v>464</v>
      </c>
      <c r="B368" s="12" t="s">
        <v>465</v>
      </c>
      <c r="C368" s="13" t="s">
        <v>313</v>
      </c>
      <c r="D368" s="12" t="s">
        <v>395</v>
      </c>
      <c r="E368" s="12"/>
      <c r="F368" s="12" t="s">
        <v>396</v>
      </c>
      <c r="G368" s="14" t="s">
        <v>316</v>
      </c>
    </row>
    <row r="369" ht="13.5" spans="1:7">
      <c r="A369" s="15" t="s">
        <v>0</v>
      </c>
      <c r="B369" s="15" t="s">
        <v>317</v>
      </c>
      <c r="C369" s="15" t="s">
        <v>318</v>
      </c>
      <c r="D369" s="15" t="s">
        <v>18</v>
      </c>
      <c r="E369" s="15" t="s">
        <v>319</v>
      </c>
      <c r="F369" s="15" t="s">
        <v>320</v>
      </c>
      <c r="G369" s="15" t="s">
        <v>321</v>
      </c>
    </row>
    <row r="370" ht="13.5" spans="1:7">
      <c r="A370" s="16">
        <v>1</v>
      </c>
      <c r="B370" s="17" t="s">
        <v>397</v>
      </c>
      <c r="C370" s="17" t="s">
        <v>398</v>
      </c>
      <c r="D370" s="18" t="s">
        <v>345</v>
      </c>
      <c r="E370" s="19">
        <v>1</v>
      </c>
      <c r="F370" s="17" t="s">
        <v>346</v>
      </c>
      <c r="G370" s="5"/>
    </row>
    <row r="371" ht="13.5" spans="1:7">
      <c r="A371" s="16">
        <v>2</v>
      </c>
      <c r="B371" s="17" t="s">
        <v>325</v>
      </c>
      <c r="C371" s="17" t="s">
        <v>399</v>
      </c>
      <c r="D371" s="18" t="s">
        <v>345</v>
      </c>
      <c r="E371" s="19">
        <v>4</v>
      </c>
      <c r="F371" s="17" t="s">
        <v>346</v>
      </c>
      <c r="G371" s="5"/>
    </row>
    <row r="372" ht="13.5" spans="1:7">
      <c r="A372" s="16">
        <v>3</v>
      </c>
      <c r="B372" s="17" t="s">
        <v>325</v>
      </c>
      <c r="C372" s="17" t="s">
        <v>400</v>
      </c>
      <c r="D372" s="18" t="s">
        <v>345</v>
      </c>
      <c r="E372" s="19">
        <v>3</v>
      </c>
      <c r="F372" s="17" t="s">
        <v>346</v>
      </c>
      <c r="G372" s="5"/>
    </row>
    <row r="373" ht="13.5" spans="1:7">
      <c r="A373" s="16">
        <v>4</v>
      </c>
      <c r="B373" s="17" t="s">
        <v>401</v>
      </c>
      <c r="C373" s="17" t="s">
        <v>402</v>
      </c>
      <c r="D373" s="18" t="s">
        <v>345</v>
      </c>
      <c r="E373" s="19">
        <v>3</v>
      </c>
      <c r="F373" s="17" t="s">
        <v>346</v>
      </c>
      <c r="G373" s="5"/>
    </row>
    <row r="374" ht="13.5" spans="1:7">
      <c r="A374" s="16">
        <v>5</v>
      </c>
      <c r="B374" s="17" t="s">
        <v>403</v>
      </c>
      <c r="C374" s="17" t="s">
        <v>404</v>
      </c>
      <c r="D374" s="18" t="s">
        <v>345</v>
      </c>
      <c r="E374" s="19">
        <v>1</v>
      </c>
      <c r="F374" s="17" t="s">
        <v>346</v>
      </c>
      <c r="G374" s="5"/>
    </row>
    <row r="375" ht="13.5" spans="1:7">
      <c r="A375" s="16">
        <v>6</v>
      </c>
      <c r="B375" s="17" t="s">
        <v>405</v>
      </c>
      <c r="C375" s="17" t="s">
        <v>406</v>
      </c>
      <c r="D375" s="18" t="s">
        <v>34</v>
      </c>
      <c r="E375" s="19">
        <v>1</v>
      </c>
      <c r="F375" s="17" t="s">
        <v>346</v>
      </c>
      <c r="G375" s="5"/>
    </row>
    <row r="376" ht="13.5" spans="1:7">
      <c r="A376" s="16">
        <v>7</v>
      </c>
      <c r="B376" s="17" t="s">
        <v>407</v>
      </c>
      <c r="C376" s="17" t="s">
        <v>408</v>
      </c>
      <c r="D376" s="18" t="s">
        <v>345</v>
      </c>
      <c r="E376" s="19">
        <v>1</v>
      </c>
      <c r="F376" s="17" t="s">
        <v>346</v>
      </c>
      <c r="G376" s="5"/>
    </row>
    <row r="377" ht="13.5" spans="1:7">
      <c r="A377" s="16">
        <v>8</v>
      </c>
      <c r="B377" s="17" t="s">
        <v>409</v>
      </c>
      <c r="C377" s="17" t="s">
        <v>410</v>
      </c>
      <c r="D377" s="18" t="s">
        <v>345</v>
      </c>
      <c r="E377" s="19">
        <v>1</v>
      </c>
      <c r="F377" s="17" t="s">
        <v>346</v>
      </c>
      <c r="G377" s="5"/>
    </row>
    <row r="378" ht="13.5" spans="1:7">
      <c r="A378" s="16">
        <v>9</v>
      </c>
      <c r="B378" s="17" t="s">
        <v>407</v>
      </c>
      <c r="C378" s="17" t="s">
        <v>411</v>
      </c>
      <c r="D378" s="18" t="s">
        <v>345</v>
      </c>
      <c r="E378" s="19">
        <v>1</v>
      </c>
      <c r="F378" s="17" t="s">
        <v>346</v>
      </c>
      <c r="G378" s="5"/>
    </row>
    <row r="379" ht="13.5" spans="1:7">
      <c r="A379" s="16">
        <v>10</v>
      </c>
      <c r="B379" s="17" t="s">
        <v>350</v>
      </c>
      <c r="C379" s="17" t="s">
        <v>417</v>
      </c>
      <c r="D379" s="18" t="s">
        <v>352</v>
      </c>
      <c r="E379" s="19">
        <v>9</v>
      </c>
      <c r="F379" s="17" t="s">
        <v>316</v>
      </c>
      <c r="G379" s="5"/>
    </row>
    <row r="380" ht="13.5" spans="1:7">
      <c r="A380" s="16">
        <v>11</v>
      </c>
      <c r="B380" s="17" t="s">
        <v>350</v>
      </c>
      <c r="C380" s="17" t="s">
        <v>417</v>
      </c>
      <c r="D380" s="18" t="s">
        <v>352</v>
      </c>
      <c r="E380" s="19">
        <v>1</v>
      </c>
      <c r="F380" s="17" t="s">
        <v>316</v>
      </c>
      <c r="G380" s="5"/>
    </row>
    <row r="381" ht="13.5" spans="1:7">
      <c r="A381" s="16">
        <v>12</v>
      </c>
      <c r="B381" s="17" t="s">
        <v>350</v>
      </c>
      <c r="C381" s="17" t="s">
        <v>351</v>
      </c>
      <c r="D381" s="18" t="s">
        <v>352</v>
      </c>
      <c r="E381" s="19">
        <v>1</v>
      </c>
      <c r="F381" s="17" t="s">
        <v>316</v>
      </c>
      <c r="G381" s="5"/>
    </row>
    <row r="382" ht="13.5" spans="1:7">
      <c r="A382" s="16">
        <v>13</v>
      </c>
      <c r="B382" s="17" t="s">
        <v>355</v>
      </c>
      <c r="C382" s="17" t="s">
        <v>316</v>
      </c>
      <c r="D382" s="18" t="s">
        <v>316</v>
      </c>
      <c r="E382" s="19">
        <v>1</v>
      </c>
      <c r="F382" s="17" t="s">
        <v>316</v>
      </c>
      <c r="G382" s="5"/>
    </row>
    <row r="383" ht="13.5" spans="1:7">
      <c r="A383" s="16">
        <v>14</v>
      </c>
      <c r="B383" s="17" t="s">
        <v>354</v>
      </c>
      <c r="C383" s="17" t="s">
        <v>316</v>
      </c>
      <c r="D383" s="18" t="s">
        <v>316</v>
      </c>
      <c r="E383" s="19">
        <v>1</v>
      </c>
      <c r="F383" s="17" t="s">
        <v>316</v>
      </c>
      <c r="G383" s="5"/>
    </row>
    <row r="384" ht="13.5" spans="1:7">
      <c r="A384" s="16">
        <v>15</v>
      </c>
      <c r="B384" s="17" t="s">
        <v>418</v>
      </c>
      <c r="C384" s="17" t="s">
        <v>316</v>
      </c>
      <c r="D384" s="18" t="s">
        <v>316</v>
      </c>
      <c r="E384" s="19">
        <v>1</v>
      </c>
      <c r="F384" s="17" t="s">
        <v>316</v>
      </c>
      <c r="G384" s="5"/>
    </row>
    <row r="385" ht="13.5" spans="1:7">
      <c r="A385" s="16">
        <v>16</v>
      </c>
      <c r="B385" s="17" t="s">
        <v>356</v>
      </c>
      <c r="C385" s="17" t="s">
        <v>316</v>
      </c>
      <c r="D385" s="18" t="s">
        <v>316</v>
      </c>
      <c r="E385" s="19"/>
      <c r="F385" s="17" t="s">
        <v>316</v>
      </c>
      <c r="G385" s="5"/>
    </row>
    <row r="386" ht="13.5" spans="1:7">
      <c r="A386" s="16">
        <v>17</v>
      </c>
      <c r="B386" s="17" t="s">
        <v>357</v>
      </c>
      <c r="C386" s="17" t="s">
        <v>316</v>
      </c>
      <c r="D386" s="18" t="s">
        <v>316</v>
      </c>
      <c r="E386" s="19"/>
      <c r="F386" s="17" t="s">
        <v>316</v>
      </c>
      <c r="G386" s="5"/>
    </row>
    <row r="387" ht="13.5" spans="1:7">
      <c r="A387" s="20">
        <v>18</v>
      </c>
      <c r="B387" s="21" t="s">
        <v>358</v>
      </c>
      <c r="C387" s="22"/>
      <c r="D387" s="20"/>
      <c r="E387" s="23"/>
      <c r="F387" s="22"/>
      <c r="G387" s="22"/>
    </row>
    <row r="388" ht="13.5" spans="1:7">
      <c r="A388" s="20" t="s">
        <v>316</v>
      </c>
      <c r="B388" s="21" t="s">
        <v>359</v>
      </c>
      <c r="C388" s="22"/>
      <c r="D388" s="20" t="s">
        <v>34</v>
      </c>
      <c r="E388" s="23">
        <v>1</v>
      </c>
      <c r="F388" s="22"/>
      <c r="G388" s="22"/>
    </row>
    <row r="389" ht="13.5" spans="1:7">
      <c r="A389" s="70" t="s">
        <v>466</v>
      </c>
      <c r="B389" s="12" t="s">
        <v>467</v>
      </c>
      <c r="C389" s="13" t="s">
        <v>313</v>
      </c>
      <c r="D389" s="12" t="s">
        <v>395</v>
      </c>
      <c r="E389" s="12"/>
      <c r="F389" s="12" t="s">
        <v>421</v>
      </c>
      <c r="G389" s="14" t="s">
        <v>316</v>
      </c>
    </row>
    <row r="390" ht="13.5" spans="1:7">
      <c r="A390" s="15" t="s">
        <v>0</v>
      </c>
      <c r="B390" s="15" t="s">
        <v>317</v>
      </c>
      <c r="C390" s="15" t="s">
        <v>318</v>
      </c>
      <c r="D390" s="15" t="s">
        <v>18</v>
      </c>
      <c r="E390" s="15" t="s">
        <v>319</v>
      </c>
      <c r="F390" s="15" t="s">
        <v>320</v>
      </c>
      <c r="G390" s="15" t="s">
        <v>321</v>
      </c>
    </row>
    <row r="391" ht="13.5" spans="1:7">
      <c r="A391" s="16">
        <v>1</v>
      </c>
      <c r="B391" s="17" t="s">
        <v>422</v>
      </c>
      <c r="C391" s="17" t="s">
        <v>423</v>
      </c>
      <c r="D391" s="18" t="s">
        <v>345</v>
      </c>
      <c r="E391" s="19">
        <v>1</v>
      </c>
      <c r="F391" s="17" t="s">
        <v>346</v>
      </c>
      <c r="G391" s="5"/>
    </row>
    <row r="392" ht="13.5" spans="1:7">
      <c r="A392" s="16">
        <v>2</v>
      </c>
      <c r="B392" s="17" t="s">
        <v>325</v>
      </c>
      <c r="C392" s="17" t="s">
        <v>424</v>
      </c>
      <c r="D392" s="18" t="s">
        <v>345</v>
      </c>
      <c r="E392" s="19">
        <v>3</v>
      </c>
      <c r="F392" s="17" t="s">
        <v>346</v>
      </c>
      <c r="G392" s="5"/>
    </row>
    <row r="393" ht="13.5" spans="1:7">
      <c r="A393" s="16">
        <v>3</v>
      </c>
      <c r="B393" s="17" t="s">
        <v>401</v>
      </c>
      <c r="C393" s="17" t="s">
        <v>425</v>
      </c>
      <c r="D393" s="18" t="s">
        <v>345</v>
      </c>
      <c r="E393" s="19">
        <v>3</v>
      </c>
      <c r="F393" s="17" t="s">
        <v>346</v>
      </c>
      <c r="G393" s="5"/>
    </row>
    <row r="394" ht="13.5" spans="1:7">
      <c r="A394" s="16">
        <v>4</v>
      </c>
      <c r="B394" s="17" t="s">
        <v>334</v>
      </c>
      <c r="C394" s="17" t="s">
        <v>426</v>
      </c>
      <c r="D394" s="18" t="s">
        <v>34</v>
      </c>
      <c r="E394" s="19">
        <v>3</v>
      </c>
      <c r="F394" s="17" t="s">
        <v>346</v>
      </c>
      <c r="G394" s="5"/>
    </row>
    <row r="395" ht="13.5" spans="1:7">
      <c r="A395" s="16">
        <v>5</v>
      </c>
      <c r="B395" s="17" t="s">
        <v>427</v>
      </c>
      <c r="C395" s="17" t="s">
        <v>428</v>
      </c>
      <c r="D395" s="18" t="s">
        <v>345</v>
      </c>
      <c r="E395" s="19">
        <v>1</v>
      </c>
      <c r="F395" s="17" t="s">
        <v>346</v>
      </c>
      <c r="G395" s="5"/>
    </row>
    <row r="396" ht="13.5" spans="1:7">
      <c r="A396" s="16">
        <v>6</v>
      </c>
      <c r="B396" s="17" t="s">
        <v>429</v>
      </c>
      <c r="C396" s="17" t="s">
        <v>430</v>
      </c>
      <c r="D396" s="18" t="s">
        <v>345</v>
      </c>
      <c r="E396" s="19">
        <v>24</v>
      </c>
      <c r="F396" s="17" t="s">
        <v>346</v>
      </c>
      <c r="G396" s="5"/>
    </row>
    <row r="397" ht="13.5" spans="1:7">
      <c r="A397" s="16">
        <v>7</v>
      </c>
      <c r="B397" s="17" t="s">
        <v>431</v>
      </c>
      <c r="C397" s="17" t="s">
        <v>432</v>
      </c>
      <c r="D397" s="18" t="s">
        <v>345</v>
      </c>
      <c r="E397" s="19">
        <v>24</v>
      </c>
      <c r="F397" s="17" t="s">
        <v>346</v>
      </c>
      <c r="G397" s="5"/>
    </row>
    <row r="398" ht="13.5" spans="1:7">
      <c r="A398" s="16">
        <v>8</v>
      </c>
      <c r="B398" s="17" t="s">
        <v>433</v>
      </c>
      <c r="C398" s="17" t="s">
        <v>434</v>
      </c>
      <c r="D398" s="18" t="s">
        <v>345</v>
      </c>
      <c r="E398" s="19">
        <v>8</v>
      </c>
      <c r="F398" s="17" t="s">
        <v>346</v>
      </c>
      <c r="G398" s="5"/>
    </row>
    <row r="399" ht="13.5" spans="1:7">
      <c r="A399" s="16">
        <v>9</v>
      </c>
      <c r="B399" s="17" t="s">
        <v>435</v>
      </c>
      <c r="C399" s="17" t="s">
        <v>436</v>
      </c>
      <c r="D399" s="18" t="s">
        <v>345</v>
      </c>
      <c r="E399" s="19">
        <v>8</v>
      </c>
      <c r="F399" s="17" t="s">
        <v>346</v>
      </c>
      <c r="G399" s="5"/>
    </row>
    <row r="400" ht="13.5" spans="1:7">
      <c r="A400" s="16">
        <v>10</v>
      </c>
      <c r="B400" s="17" t="s">
        <v>437</v>
      </c>
      <c r="C400" s="17" t="s">
        <v>438</v>
      </c>
      <c r="D400" s="18" t="s">
        <v>345</v>
      </c>
      <c r="E400" s="19">
        <v>8</v>
      </c>
      <c r="F400" s="17" t="s">
        <v>346</v>
      </c>
      <c r="G400" s="5"/>
    </row>
    <row r="401" ht="13.5" spans="1:7">
      <c r="A401" s="16">
        <v>11</v>
      </c>
      <c r="B401" s="17" t="s">
        <v>350</v>
      </c>
      <c r="C401" s="17" t="s">
        <v>417</v>
      </c>
      <c r="D401" s="18" t="s">
        <v>352</v>
      </c>
      <c r="E401" s="19">
        <v>2.4</v>
      </c>
      <c r="F401" s="17" t="s">
        <v>316</v>
      </c>
      <c r="G401" s="5"/>
    </row>
    <row r="402" ht="13.5" spans="1:7">
      <c r="A402" s="16">
        <v>12</v>
      </c>
      <c r="B402" s="17" t="s">
        <v>350</v>
      </c>
      <c r="C402" s="17" t="s">
        <v>417</v>
      </c>
      <c r="D402" s="18" t="s">
        <v>352</v>
      </c>
      <c r="E402" s="19">
        <v>0.8</v>
      </c>
      <c r="F402" s="17" t="s">
        <v>316</v>
      </c>
      <c r="G402" s="5"/>
    </row>
    <row r="403" ht="13.5" spans="1:7">
      <c r="A403" s="16">
        <v>13</v>
      </c>
      <c r="B403" s="17" t="s">
        <v>350</v>
      </c>
      <c r="C403" s="17" t="s">
        <v>351</v>
      </c>
      <c r="D403" s="18" t="s">
        <v>352</v>
      </c>
      <c r="E403" s="19">
        <v>0.8</v>
      </c>
      <c r="F403" s="17" t="s">
        <v>316</v>
      </c>
      <c r="G403" s="5"/>
    </row>
    <row r="404" ht="13.5" spans="1:7">
      <c r="A404" s="16">
        <v>14</v>
      </c>
      <c r="B404" s="17" t="s">
        <v>350</v>
      </c>
      <c r="C404" s="17" t="s">
        <v>439</v>
      </c>
      <c r="D404" s="18" t="s">
        <v>352</v>
      </c>
      <c r="E404" s="19">
        <v>6</v>
      </c>
      <c r="F404" s="17" t="s">
        <v>316</v>
      </c>
      <c r="G404" s="5"/>
    </row>
    <row r="405" ht="13.5" spans="1:7">
      <c r="A405" s="16">
        <v>15</v>
      </c>
      <c r="B405" s="17" t="s">
        <v>355</v>
      </c>
      <c r="C405" s="17" t="s">
        <v>316</v>
      </c>
      <c r="D405" s="18" t="s">
        <v>316</v>
      </c>
      <c r="E405" s="19">
        <v>1</v>
      </c>
      <c r="F405" s="17" t="s">
        <v>316</v>
      </c>
      <c r="G405" s="5"/>
    </row>
    <row r="406" ht="13.5" spans="1:7">
      <c r="A406" s="16">
        <v>16</v>
      </c>
      <c r="B406" s="17" t="s">
        <v>354</v>
      </c>
      <c r="C406" s="17" t="s">
        <v>316</v>
      </c>
      <c r="D406" s="18" t="s">
        <v>316</v>
      </c>
      <c r="E406" s="19">
        <v>1</v>
      </c>
      <c r="F406" s="17" t="s">
        <v>316</v>
      </c>
      <c r="G406" s="5"/>
    </row>
    <row r="407" ht="13.5" spans="1:7">
      <c r="A407" s="16">
        <v>17</v>
      </c>
      <c r="B407" s="17" t="s">
        <v>418</v>
      </c>
      <c r="C407" s="17" t="s">
        <v>316</v>
      </c>
      <c r="D407" s="18" t="s">
        <v>316</v>
      </c>
      <c r="E407" s="19">
        <v>1</v>
      </c>
      <c r="F407" s="17" t="s">
        <v>316</v>
      </c>
      <c r="G407" s="5"/>
    </row>
    <row r="408" ht="13.5" spans="1:7">
      <c r="A408" s="16">
        <v>18</v>
      </c>
      <c r="B408" s="17" t="s">
        <v>356</v>
      </c>
      <c r="C408" s="17" t="s">
        <v>316</v>
      </c>
      <c r="D408" s="18" t="s">
        <v>316</v>
      </c>
      <c r="E408" s="19"/>
      <c r="F408" s="17" t="s">
        <v>316</v>
      </c>
      <c r="G408" s="5"/>
    </row>
    <row r="409" ht="13.5" spans="1:7">
      <c r="A409" s="16">
        <v>19</v>
      </c>
      <c r="B409" s="17" t="s">
        <v>357</v>
      </c>
      <c r="C409" s="17" t="s">
        <v>316</v>
      </c>
      <c r="D409" s="18" t="s">
        <v>316</v>
      </c>
      <c r="E409" s="19"/>
      <c r="F409" s="17" t="s">
        <v>316</v>
      </c>
      <c r="G409" s="5"/>
    </row>
    <row r="410" ht="13.5" spans="1:7">
      <c r="A410" s="20">
        <v>20</v>
      </c>
      <c r="B410" s="21" t="s">
        <v>358</v>
      </c>
      <c r="C410" s="22"/>
      <c r="D410" s="20"/>
      <c r="E410" s="23"/>
      <c r="F410" s="22"/>
      <c r="G410" s="22"/>
    </row>
    <row r="411" ht="13.5" spans="1:7">
      <c r="A411" s="20" t="s">
        <v>316</v>
      </c>
      <c r="B411" s="21" t="s">
        <v>359</v>
      </c>
      <c r="C411" s="22"/>
      <c r="D411" s="20" t="s">
        <v>34</v>
      </c>
      <c r="E411" s="23">
        <v>1</v>
      </c>
      <c r="F411" s="22"/>
      <c r="G411" s="22"/>
    </row>
    <row r="412" ht="13.5" spans="1:7">
      <c r="A412" s="70" t="s">
        <v>468</v>
      </c>
      <c r="B412" s="12" t="s">
        <v>469</v>
      </c>
      <c r="C412" s="13" t="s">
        <v>313</v>
      </c>
      <c r="D412" s="12" t="s">
        <v>395</v>
      </c>
      <c r="E412" s="12"/>
      <c r="F412" s="12" t="s">
        <v>442</v>
      </c>
      <c r="G412" s="14" t="s">
        <v>316</v>
      </c>
    </row>
    <row r="413" ht="13.5" spans="1:7">
      <c r="A413" s="15" t="s">
        <v>0</v>
      </c>
      <c r="B413" s="15" t="s">
        <v>317</v>
      </c>
      <c r="C413" s="15" t="s">
        <v>318</v>
      </c>
      <c r="D413" s="15" t="s">
        <v>18</v>
      </c>
      <c r="E413" s="15" t="s">
        <v>319</v>
      </c>
      <c r="F413" s="15" t="s">
        <v>320</v>
      </c>
      <c r="G413" s="15" t="s">
        <v>321</v>
      </c>
    </row>
    <row r="414" ht="13.5" spans="1:7">
      <c r="A414" s="16">
        <v>1</v>
      </c>
      <c r="B414" s="17" t="s">
        <v>443</v>
      </c>
      <c r="C414" s="17" t="s">
        <v>452</v>
      </c>
      <c r="D414" s="18" t="s">
        <v>345</v>
      </c>
      <c r="E414" s="19">
        <v>2</v>
      </c>
      <c r="F414" s="17" t="s">
        <v>346</v>
      </c>
      <c r="G414" s="5"/>
    </row>
    <row r="415" ht="13.5" spans="1:7">
      <c r="A415" s="16">
        <v>2</v>
      </c>
      <c r="B415" s="17" t="s">
        <v>443</v>
      </c>
      <c r="C415" s="17" t="s">
        <v>444</v>
      </c>
      <c r="D415" s="18" t="s">
        <v>345</v>
      </c>
      <c r="E415" s="19">
        <v>6</v>
      </c>
      <c r="F415" s="17" t="s">
        <v>346</v>
      </c>
      <c r="G415" s="5"/>
    </row>
    <row r="416" ht="13.5" spans="1:7">
      <c r="A416" s="16">
        <v>3</v>
      </c>
      <c r="B416" s="17" t="s">
        <v>325</v>
      </c>
      <c r="C416" s="17" t="s">
        <v>424</v>
      </c>
      <c r="D416" s="18" t="s">
        <v>345</v>
      </c>
      <c r="E416" s="19">
        <v>24</v>
      </c>
      <c r="F416" s="17" t="s">
        <v>346</v>
      </c>
      <c r="G416" s="5"/>
    </row>
    <row r="417" ht="13.5" spans="1:7">
      <c r="A417" s="16">
        <v>4</v>
      </c>
      <c r="B417" s="17" t="s">
        <v>401</v>
      </c>
      <c r="C417" s="17" t="s">
        <v>453</v>
      </c>
      <c r="D417" s="18" t="s">
        <v>345</v>
      </c>
      <c r="E417" s="19">
        <v>8</v>
      </c>
      <c r="F417" s="17" t="s">
        <v>346</v>
      </c>
      <c r="G417" s="5"/>
    </row>
    <row r="418" ht="13.5" spans="1:7">
      <c r="A418" s="16">
        <v>5</v>
      </c>
      <c r="B418" s="17" t="s">
        <v>350</v>
      </c>
      <c r="C418" s="17" t="s">
        <v>417</v>
      </c>
      <c r="D418" s="18" t="s">
        <v>352</v>
      </c>
      <c r="E418" s="19">
        <v>2.4</v>
      </c>
      <c r="F418" s="17" t="s">
        <v>316</v>
      </c>
      <c r="G418" s="5"/>
    </row>
    <row r="419" ht="13.5" spans="1:7">
      <c r="A419" s="16">
        <v>6</v>
      </c>
      <c r="B419" s="17" t="s">
        <v>447</v>
      </c>
      <c r="C419" s="17" t="s">
        <v>448</v>
      </c>
      <c r="D419" s="18" t="s">
        <v>352</v>
      </c>
      <c r="E419" s="19">
        <v>2</v>
      </c>
      <c r="F419" s="17" t="s">
        <v>316</v>
      </c>
      <c r="G419" s="5"/>
    </row>
    <row r="420" ht="13.5" spans="1:7">
      <c r="A420" s="16">
        <v>7</v>
      </c>
      <c r="B420" s="17" t="s">
        <v>350</v>
      </c>
      <c r="C420" s="17" t="s">
        <v>417</v>
      </c>
      <c r="D420" s="18" t="s">
        <v>352</v>
      </c>
      <c r="E420" s="19">
        <v>2</v>
      </c>
      <c r="F420" s="17" t="s">
        <v>316</v>
      </c>
      <c r="G420" s="5"/>
    </row>
    <row r="421" ht="13.5" spans="1:7">
      <c r="A421" s="16">
        <v>8</v>
      </c>
      <c r="B421" s="17" t="s">
        <v>350</v>
      </c>
      <c r="C421" s="17" t="s">
        <v>417</v>
      </c>
      <c r="D421" s="18" t="s">
        <v>352</v>
      </c>
      <c r="E421" s="19">
        <v>0.6</v>
      </c>
      <c r="F421" s="17" t="s">
        <v>316</v>
      </c>
      <c r="G421" s="5"/>
    </row>
    <row r="422" ht="13.5" spans="1:7">
      <c r="A422" s="16">
        <v>9</v>
      </c>
      <c r="B422" s="17" t="s">
        <v>350</v>
      </c>
      <c r="C422" s="17" t="s">
        <v>351</v>
      </c>
      <c r="D422" s="18" t="s">
        <v>352</v>
      </c>
      <c r="E422" s="19">
        <v>0.6</v>
      </c>
      <c r="F422" s="17" t="s">
        <v>316</v>
      </c>
      <c r="G422" s="5"/>
    </row>
    <row r="423" ht="13.5" spans="1:7">
      <c r="A423" s="16">
        <v>10</v>
      </c>
      <c r="B423" s="17" t="s">
        <v>350</v>
      </c>
      <c r="C423" s="17" t="s">
        <v>449</v>
      </c>
      <c r="D423" s="18" t="s">
        <v>352</v>
      </c>
      <c r="E423" s="19">
        <v>6</v>
      </c>
      <c r="F423" s="17" t="s">
        <v>316</v>
      </c>
      <c r="G423" s="5"/>
    </row>
    <row r="424" ht="13.5" spans="1:7">
      <c r="A424" s="16">
        <v>11</v>
      </c>
      <c r="B424" s="17" t="s">
        <v>355</v>
      </c>
      <c r="C424" s="17" t="s">
        <v>316</v>
      </c>
      <c r="D424" s="18" t="s">
        <v>316</v>
      </c>
      <c r="E424" s="19">
        <v>1</v>
      </c>
      <c r="F424" s="17" t="s">
        <v>316</v>
      </c>
      <c r="G424" s="5"/>
    </row>
    <row r="425" ht="13.5" spans="1:7">
      <c r="A425" s="16">
        <v>12</v>
      </c>
      <c r="B425" s="17" t="s">
        <v>354</v>
      </c>
      <c r="C425" s="17" t="s">
        <v>316</v>
      </c>
      <c r="D425" s="18" t="s">
        <v>316</v>
      </c>
      <c r="E425" s="19">
        <v>1</v>
      </c>
      <c r="F425" s="17" t="s">
        <v>316</v>
      </c>
      <c r="G425" s="5"/>
    </row>
    <row r="426" ht="13.5" spans="1:7">
      <c r="A426" s="16">
        <v>13</v>
      </c>
      <c r="B426" s="17" t="s">
        <v>418</v>
      </c>
      <c r="C426" s="17" t="s">
        <v>316</v>
      </c>
      <c r="D426" s="18" t="s">
        <v>316</v>
      </c>
      <c r="E426" s="19">
        <v>1</v>
      </c>
      <c r="F426" s="17" t="s">
        <v>316</v>
      </c>
      <c r="G426" s="5"/>
    </row>
    <row r="427" ht="13.5" spans="1:7">
      <c r="A427" s="16">
        <v>14</v>
      </c>
      <c r="B427" s="17" t="s">
        <v>356</v>
      </c>
      <c r="C427" s="17" t="s">
        <v>316</v>
      </c>
      <c r="D427" s="18" t="s">
        <v>316</v>
      </c>
      <c r="E427" s="19"/>
      <c r="F427" s="17" t="s">
        <v>316</v>
      </c>
      <c r="G427" s="5"/>
    </row>
    <row r="428" ht="13.5" spans="1:7">
      <c r="A428" s="16">
        <v>15</v>
      </c>
      <c r="B428" s="17" t="s">
        <v>357</v>
      </c>
      <c r="C428" s="17" t="s">
        <v>316</v>
      </c>
      <c r="D428" s="18" t="s">
        <v>316</v>
      </c>
      <c r="E428" s="19"/>
      <c r="F428" s="17" t="s">
        <v>316</v>
      </c>
      <c r="G428" s="5"/>
    </row>
    <row r="429" ht="13.5" spans="1:7">
      <c r="A429" s="20">
        <v>16</v>
      </c>
      <c r="B429" s="21" t="s">
        <v>358</v>
      </c>
      <c r="C429" s="22"/>
      <c r="D429" s="20"/>
      <c r="E429" s="23"/>
      <c r="F429" s="22"/>
      <c r="G429" s="22"/>
    </row>
    <row r="430" ht="13.5" spans="1:7">
      <c r="A430" s="20" t="s">
        <v>316</v>
      </c>
      <c r="B430" s="21" t="s">
        <v>359</v>
      </c>
      <c r="C430" s="22"/>
      <c r="D430" s="20" t="s">
        <v>34</v>
      </c>
      <c r="E430" s="23">
        <v>1</v>
      </c>
      <c r="F430" s="22"/>
      <c r="G430" s="22"/>
    </row>
    <row r="431" ht="13.5" spans="1:7">
      <c r="A431" s="70" t="s">
        <v>470</v>
      </c>
      <c r="B431" s="12" t="s">
        <v>471</v>
      </c>
      <c r="C431" s="13" t="s">
        <v>313</v>
      </c>
      <c r="D431" s="12" t="s">
        <v>472</v>
      </c>
      <c r="E431" s="12"/>
      <c r="F431" s="12" t="s">
        <v>473</v>
      </c>
      <c r="G431" s="14" t="s">
        <v>316</v>
      </c>
    </row>
    <row r="432" ht="13.5" spans="1:7">
      <c r="A432" s="15" t="s">
        <v>0</v>
      </c>
      <c r="B432" s="15" t="s">
        <v>317</v>
      </c>
      <c r="C432" s="15" t="s">
        <v>318</v>
      </c>
      <c r="D432" s="15" t="s">
        <v>18</v>
      </c>
      <c r="E432" s="15" t="s">
        <v>319</v>
      </c>
      <c r="F432" s="15" t="s">
        <v>320</v>
      </c>
      <c r="G432" s="15" t="s">
        <v>321</v>
      </c>
    </row>
    <row r="433" ht="13.5" spans="1:7">
      <c r="A433" s="16">
        <v>1</v>
      </c>
      <c r="B433" s="17" t="s">
        <v>473</v>
      </c>
      <c r="C433" s="17" t="s">
        <v>472</v>
      </c>
      <c r="D433" s="18" t="s">
        <v>34</v>
      </c>
      <c r="E433" s="19">
        <v>1</v>
      </c>
      <c r="F433" s="17" t="s">
        <v>35</v>
      </c>
      <c r="G433" s="5"/>
    </row>
    <row r="434" ht="13.5" spans="1:7">
      <c r="A434" s="16">
        <v>2</v>
      </c>
      <c r="B434" s="17" t="s">
        <v>356</v>
      </c>
      <c r="C434" s="17" t="s">
        <v>316</v>
      </c>
      <c r="D434" s="18" t="s">
        <v>316</v>
      </c>
      <c r="E434" s="19"/>
      <c r="F434" s="17" t="s">
        <v>316</v>
      </c>
      <c r="G434" s="5"/>
    </row>
    <row r="435" ht="13.5" spans="1:7">
      <c r="A435" s="16">
        <v>3</v>
      </c>
      <c r="B435" s="17" t="s">
        <v>357</v>
      </c>
      <c r="C435" s="17" t="s">
        <v>316</v>
      </c>
      <c r="D435" s="18" t="s">
        <v>316</v>
      </c>
      <c r="E435" s="19"/>
      <c r="F435" s="17" t="s">
        <v>316</v>
      </c>
      <c r="G435" s="5"/>
    </row>
    <row r="436" ht="13.5" spans="1:7">
      <c r="A436" s="20">
        <v>4</v>
      </c>
      <c r="B436" s="21" t="s">
        <v>358</v>
      </c>
      <c r="C436" s="22"/>
      <c r="D436" s="20"/>
      <c r="E436" s="23"/>
      <c r="F436" s="22"/>
      <c r="G436" s="22"/>
    </row>
    <row r="437" ht="13.5" spans="1:7">
      <c r="A437" s="20" t="s">
        <v>316</v>
      </c>
      <c r="B437" s="21" t="s">
        <v>359</v>
      </c>
      <c r="C437" s="22"/>
      <c r="D437" s="20" t="s">
        <v>34</v>
      </c>
      <c r="E437" s="23">
        <v>3</v>
      </c>
      <c r="F437" s="22"/>
      <c r="G437" s="22"/>
    </row>
    <row r="438" ht="13.5" spans="1:7">
      <c r="A438" s="70" t="s">
        <v>474</v>
      </c>
      <c r="B438" s="12" t="s">
        <v>475</v>
      </c>
      <c r="C438" s="13" t="s">
        <v>313</v>
      </c>
      <c r="D438" s="12" t="s">
        <v>316</v>
      </c>
      <c r="E438" s="12"/>
      <c r="F438" s="12" t="s">
        <v>476</v>
      </c>
      <c r="G438" s="14" t="s">
        <v>316</v>
      </c>
    </row>
    <row r="439" ht="13.5" spans="1:7">
      <c r="A439" s="15" t="s">
        <v>0</v>
      </c>
      <c r="B439" s="15" t="s">
        <v>317</v>
      </c>
      <c r="C439" s="15" t="s">
        <v>318</v>
      </c>
      <c r="D439" s="15" t="s">
        <v>18</v>
      </c>
      <c r="E439" s="15" t="s">
        <v>319</v>
      </c>
      <c r="F439" s="15" t="s">
        <v>320</v>
      </c>
      <c r="G439" s="15" t="s">
        <v>321</v>
      </c>
    </row>
    <row r="440" ht="13.5" spans="1:7">
      <c r="A440" s="16">
        <v>1</v>
      </c>
      <c r="B440" s="17" t="s">
        <v>476</v>
      </c>
      <c r="C440" s="17" t="s">
        <v>316</v>
      </c>
      <c r="D440" s="18" t="s">
        <v>345</v>
      </c>
      <c r="E440" s="19">
        <v>1</v>
      </c>
      <c r="F440" s="17" t="s">
        <v>316</v>
      </c>
      <c r="G440" s="5"/>
    </row>
    <row r="441" ht="13.5" spans="1:7">
      <c r="A441" s="16">
        <v>2</v>
      </c>
      <c r="B441" s="17" t="s">
        <v>356</v>
      </c>
      <c r="C441" s="17" t="s">
        <v>316</v>
      </c>
      <c r="D441" s="18" t="s">
        <v>316</v>
      </c>
      <c r="E441" s="19"/>
      <c r="F441" s="17" t="s">
        <v>316</v>
      </c>
      <c r="G441" s="5"/>
    </row>
    <row r="442" ht="13.5" spans="1:7">
      <c r="A442" s="16">
        <v>3</v>
      </c>
      <c r="B442" s="17" t="s">
        <v>357</v>
      </c>
      <c r="C442" s="17" t="s">
        <v>316</v>
      </c>
      <c r="D442" s="18" t="s">
        <v>316</v>
      </c>
      <c r="E442" s="19"/>
      <c r="F442" s="17" t="s">
        <v>316</v>
      </c>
      <c r="G442" s="5"/>
    </row>
    <row r="443" ht="13.5" spans="1:7">
      <c r="A443" s="20">
        <v>4</v>
      </c>
      <c r="B443" s="21" t="s">
        <v>358</v>
      </c>
      <c r="C443" s="22"/>
      <c r="D443" s="20"/>
      <c r="E443" s="23"/>
      <c r="F443" s="22"/>
      <c r="G443" s="22"/>
    </row>
    <row r="444" ht="13.5" spans="1:7">
      <c r="A444" s="20" t="s">
        <v>316</v>
      </c>
      <c r="B444" s="21" t="s">
        <v>359</v>
      </c>
      <c r="C444" s="22"/>
      <c r="D444" s="20" t="s">
        <v>34</v>
      </c>
      <c r="E444" s="23">
        <v>3</v>
      </c>
      <c r="F444" s="22"/>
      <c r="G444" s="22"/>
    </row>
    <row r="445" ht="13.5" spans="1:7">
      <c r="A445" s="70" t="s">
        <v>477</v>
      </c>
      <c r="B445" s="12" t="s">
        <v>478</v>
      </c>
      <c r="C445" s="13" t="s">
        <v>313</v>
      </c>
      <c r="D445" s="12" t="s">
        <v>479</v>
      </c>
      <c r="E445" s="12"/>
      <c r="F445" s="12" t="s">
        <v>480</v>
      </c>
      <c r="G445" s="14" t="s">
        <v>316</v>
      </c>
    </row>
    <row r="446" ht="13.5" spans="1:7">
      <c r="A446" s="15" t="s">
        <v>0</v>
      </c>
      <c r="B446" s="15" t="s">
        <v>317</v>
      </c>
      <c r="C446" s="15" t="s">
        <v>318</v>
      </c>
      <c r="D446" s="15" t="s">
        <v>18</v>
      </c>
      <c r="E446" s="15" t="s">
        <v>319</v>
      </c>
      <c r="F446" s="15" t="s">
        <v>320</v>
      </c>
      <c r="G446" s="15" t="s">
        <v>321</v>
      </c>
    </row>
    <row r="447" ht="13.5" spans="1:7">
      <c r="A447" s="16">
        <v>1</v>
      </c>
      <c r="B447" s="17" t="s">
        <v>350</v>
      </c>
      <c r="C447" s="17" t="s">
        <v>481</v>
      </c>
      <c r="D447" s="18" t="s">
        <v>352</v>
      </c>
      <c r="E447" s="19">
        <v>3</v>
      </c>
      <c r="F447" s="17" t="s">
        <v>316</v>
      </c>
      <c r="G447" s="5"/>
    </row>
    <row r="448" ht="13.5" spans="1:7">
      <c r="A448" s="16">
        <v>2</v>
      </c>
      <c r="B448" s="17" t="s">
        <v>482</v>
      </c>
      <c r="C448" s="17" t="s">
        <v>316</v>
      </c>
      <c r="D448" s="18" t="s">
        <v>68</v>
      </c>
      <c r="E448" s="19">
        <v>1</v>
      </c>
      <c r="F448" s="17" t="s">
        <v>316</v>
      </c>
      <c r="G448" s="5"/>
    </row>
    <row r="449" ht="13.5" spans="1:7">
      <c r="A449" s="16">
        <v>3</v>
      </c>
      <c r="B449" s="17" t="s">
        <v>353</v>
      </c>
      <c r="C449" s="17" t="s">
        <v>316</v>
      </c>
      <c r="D449" s="18" t="s">
        <v>316</v>
      </c>
      <c r="E449" s="19">
        <v>1</v>
      </c>
      <c r="F449" s="17" t="s">
        <v>316</v>
      </c>
      <c r="G449" s="5"/>
    </row>
    <row r="450" ht="13.5" spans="1:7">
      <c r="A450" s="16">
        <v>4</v>
      </c>
      <c r="B450" s="17" t="s">
        <v>355</v>
      </c>
      <c r="C450" s="17" t="s">
        <v>316</v>
      </c>
      <c r="D450" s="18" t="s">
        <v>316</v>
      </c>
      <c r="E450" s="19">
        <v>1</v>
      </c>
      <c r="F450" s="17" t="s">
        <v>316</v>
      </c>
      <c r="G450" s="5"/>
    </row>
    <row r="451" ht="13.5" spans="1:7">
      <c r="A451" s="16">
        <v>5</v>
      </c>
      <c r="B451" s="17" t="s">
        <v>356</v>
      </c>
      <c r="C451" s="17" t="s">
        <v>316</v>
      </c>
      <c r="D451" s="18" t="s">
        <v>316</v>
      </c>
      <c r="E451" s="19"/>
      <c r="F451" s="17" t="s">
        <v>316</v>
      </c>
      <c r="G451" s="5"/>
    </row>
    <row r="452" ht="13.5" spans="1:7">
      <c r="A452" s="16">
        <v>6</v>
      </c>
      <c r="B452" s="17" t="s">
        <v>357</v>
      </c>
      <c r="C452" s="17" t="s">
        <v>316</v>
      </c>
      <c r="D452" s="18" t="s">
        <v>316</v>
      </c>
      <c r="E452" s="19"/>
      <c r="F452" s="17" t="s">
        <v>316</v>
      </c>
      <c r="G452" s="5"/>
    </row>
    <row r="453" ht="13.5" spans="1:7">
      <c r="A453" s="20">
        <v>7</v>
      </c>
      <c r="B453" s="21" t="s">
        <v>358</v>
      </c>
      <c r="C453" s="22"/>
      <c r="D453" s="20"/>
      <c r="E453" s="23"/>
      <c r="F453" s="22"/>
      <c r="G453" s="22"/>
    </row>
    <row r="454" ht="13.5" spans="1:7">
      <c r="A454" s="20" t="s">
        <v>316</v>
      </c>
      <c r="B454" s="21" t="s">
        <v>359</v>
      </c>
      <c r="C454" s="22"/>
      <c r="D454" s="20" t="s">
        <v>68</v>
      </c>
      <c r="E454" s="23">
        <v>3</v>
      </c>
      <c r="F454" s="22"/>
      <c r="G454" s="22"/>
    </row>
    <row r="455" ht="13.5" spans="1:7">
      <c r="A455" s="8" t="s">
        <v>483</v>
      </c>
      <c r="B455" s="9"/>
      <c r="C455" s="9"/>
      <c r="D455" s="9"/>
      <c r="E455" s="9"/>
      <c r="F455" s="9"/>
      <c r="G455" s="10"/>
    </row>
    <row r="456" ht="13.5" spans="1:7">
      <c r="A456" s="70" t="s">
        <v>484</v>
      </c>
      <c r="B456" s="12" t="s">
        <v>485</v>
      </c>
      <c r="C456" s="13" t="s">
        <v>313</v>
      </c>
      <c r="D456" s="12" t="s">
        <v>314</v>
      </c>
      <c r="E456" s="12"/>
      <c r="F456" s="12" t="s">
        <v>315</v>
      </c>
      <c r="G456" s="14" t="s">
        <v>316</v>
      </c>
    </row>
    <row r="457" ht="13.5" spans="1:7">
      <c r="A457" s="15" t="s">
        <v>0</v>
      </c>
      <c r="B457" s="15" t="s">
        <v>317</v>
      </c>
      <c r="C457" s="15" t="s">
        <v>318</v>
      </c>
      <c r="D457" s="15" t="s">
        <v>18</v>
      </c>
      <c r="E457" s="15" t="s">
        <v>319</v>
      </c>
      <c r="F457" s="15" t="s">
        <v>320</v>
      </c>
      <c r="G457" s="15" t="s">
        <v>321</v>
      </c>
    </row>
    <row r="458" ht="13.5" spans="1:7">
      <c r="A458" s="16">
        <v>1</v>
      </c>
      <c r="B458" s="17" t="s">
        <v>322</v>
      </c>
      <c r="C458" s="17" t="s">
        <v>371</v>
      </c>
      <c r="D458" s="18" t="s">
        <v>34</v>
      </c>
      <c r="E458" s="19">
        <v>1</v>
      </c>
      <c r="F458" s="17" t="s">
        <v>324</v>
      </c>
      <c r="G458" s="5"/>
    </row>
    <row r="459" ht="13.5" spans="1:7">
      <c r="A459" s="16">
        <v>2</v>
      </c>
      <c r="B459" s="17" t="s">
        <v>325</v>
      </c>
      <c r="C459" s="17" t="s">
        <v>486</v>
      </c>
      <c r="D459" s="18" t="s">
        <v>34</v>
      </c>
      <c r="E459" s="19">
        <v>3</v>
      </c>
      <c r="F459" s="17" t="s">
        <v>327</v>
      </c>
      <c r="G459" s="5"/>
    </row>
    <row r="460" ht="13.5" spans="1:7">
      <c r="A460" s="16">
        <v>3</v>
      </c>
      <c r="B460" s="17" t="s">
        <v>328</v>
      </c>
      <c r="C460" s="17" t="s">
        <v>329</v>
      </c>
      <c r="D460" s="18" t="s">
        <v>34</v>
      </c>
      <c r="E460" s="19">
        <v>2</v>
      </c>
      <c r="F460" s="17" t="s">
        <v>327</v>
      </c>
      <c r="G460" s="5"/>
    </row>
    <row r="461" ht="13.5" spans="1:7">
      <c r="A461" s="16">
        <v>4</v>
      </c>
      <c r="B461" s="17" t="s">
        <v>330</v>
      </c>
      <c r="C461" s="17" t="s">
        <v>331</v>
      </c>
      <c r="D461" s="18" t="s">
        <v>332</v>
      </c>
      <c r="E461" s="19">
        <v>1</v>
      </c>
      <c r="F461" s="17" t="s">
        <v>333</v>
      </c>
      <c r="G461" s="5"/>
    </row>
    <row r="462" ht="13.5" spans="1:7">
      <c r="A462" s="16">
        <v>5</v>
      </c>
      <c r="B462" s="17" t="s">
        <v>334</v>
      </c>
      <c r="C462" s="17" t="s">
        <v>335</v>
      </c>
      <c r="D462" s="18" t="s">
        <v>332</v>
      </c>
      <c r="E462" s="19">
        <v>1</v>
      </c>
      <c r="F462" s="17" t="s">
        <v>336</v>
      </c>
      <c r="G462" s="5"/>
    </row>
    <row r="463" ht="13.5" spans="1:7">
      <c r="A463" s="16">
        <v>6</v>
      </c>
      <c r="B463" s="17" t="s">
        <v>337</v>
      </c>
      <c r="C463" s="17" t="s">
        <v>338</v>
      </c>
      <c r="D463" s="18" t="s">
        <v>34</v>
      </c>
      <c r="E463" s="19">
        <v>1</v>
      </c>
      <c r="F463" s="17" t="s">
        <v>339</v>
      </c>
      <c r="G463" s="5"/>
    </row>
    <row r="464" ht="13.5" spans="1:7">
      <c r="A464" s="16">
        <v>7</v>
      </c>
      <c r="B464" s="17" t="s">
        <v>340</v>
      </c>
      <c r="C464" s="17" t="s">
        <v>341</v>
      </c>
      <c r="D464" s="18" t="s">
        <v>34</v>
      </c>
      <c r="E464" s="19">
        <v>1</v>
      </c>
      <c r="F464" s="17" t="s">
        <v>342</v>
      </c>
      <c r="G464" s="5"/>
    </row>
    <row r="465" ht="13.5" spans="1:7">
      <c r="A465" s="16">
        <v>8</v>
      </c>
      <c r="B465" s="17" t="s">
        <v>343</v>
      </c>
      <c r="C465" s="17" t="s">
        <v>344</v>
      </c>
      <c r="D465" s="18" t="s">
        <v>345</v>
      </c>
      <c r="E465" s="19">
        <v>2</v>
      </c>
      <c r="F465" s="17" t="s">
        <v>346</v>
      </c>
      <c r="G465" s="5"/>
    </row>
    <row r="466" ht="13.5" spans="1:7">
      <c r="A466" s="16">
        <v>9</v>
      </c>
      <c r="B466" s="17" t="s">
        <v>347</v>
      </c>
      <c r="C466" s="17" t="s">
        <v>348</v>
      </c>
      <c r="D466" s="18" t="s">
        <v>34</v>
      </c>
      <c r="E466" s="19">
        <v>1</v>
      </c>
      <c r="F466" s="17" t="s">
        <v>349</v>
      </c>
      <c r="G466" s="5"/>
    </row>
    <row r="467" ht="13.5" spans="1:7">
      <c r="A467" s="16">
        <v>10</v>
      </c>
      <c r="B467" s="17" t="s">
        <v>350</v>
      </c>
      <c r="C467" s="17" t="s">
        <v>351</v>
      </c>
      <c r="D467" s="18" t="s">
        <v>352</v>
      </c>
      <c r="E467" s="19">
        <v>8</v>
      </c>
      <c r="F467" s="17" t="s">
        <v>316</v>
      </c>
      <c r="G467" s="5"/>
    </row>
    <row r="468" ht="13.5" spans="1:7">
      <c r="A468" s="16">
        <v>11</v>
      </c>
      <c r="B468" s="17" t="s">
        <v>353</v>
      </c>
      <c r="C468" s="17" t="s">
        <v>316</v>
      </c>
      <c r="D468" s="18" t="s">
        <v>316</v>
      </c>
      <c r="E468" s="19">
        <v>1</v>
      </c>
      <c r="F468" s="17" t="s">
        <v>316</v>
      </c>
      <c r="G468" s="5"/>
    </row>
    <row r="469" ht="13.5" spans="1:7">
      <c r="A469" s="16">
        <v>12</v>
      </c>
      <c r="B469" s="17" t="s">
        <v>354</v>
      </c>
      <c r="C469" s="17" t="s">
        <v>316</v>
      </c>
      <c r="D469" s="18" t="s">
        <v>316</v>
      </c>
      <c r="E469" s="19">
        <v>1</v>
      </c>
      <c r="F469" s="17" t="s">
        <v>316</v>
      </c>
      <c r="G469" s="5"/>
    </row>
    <row r="470" ht="13.5" spans="1:7">
      <c r="A470" s="16">
        <v>13</v>
      </c>
      <c r="B470" s="17" t="s">
        <v>355</v>
      </c>
      <c r="C470" s="17" t="s">
        <v>316</v>
      </c>
      <c r="D470" s="18" t="s">
        <v>316</v>
      </c>
      <c r="E470" s="19">
        <v>1</v>
      </c>
      <c r="F470" s="17" t="s">
        <v>316</v>
      </c>
      <c r="G470" s="5"/>
    </row>
    <row r="471" ht="13.5" spans="1:7">
      <c r="A471" s="16">
        <v>14</v>
      </c>
      <c r="B471" s="17" t="s">
        <v>356</v>
      </c>
      <c r="C471" s="17" t="s">
        <v>316</v>
      </c>
      <c r="D471" s="18" t="s">
        <v>316</v>
      </c>
      <c r="E471" s="19"/>
      <c r="F471" s="17" t="s">
        <v>316</v>
      </c>
      <c r="G471" s="5"/>
    </row>
    <row r="472" ht="13.5" spans="1:7">
      <c r="A472" s="16">
        <v>15</v>
      </c>
      <c r="B472" s="17" t="s">
        <v>357</v>
      </c>
      <c r="C472" s="17" t="s">
        <v>316</v>
      </c>
      <c r="D472" s="18" t="s">
        <v>316</v>
      </c>
      <c r="E472" s="19"/>
      <c r="F472" s="17" t="s">
        <v>316</v>
      </c>
      <c r="G472" s="5"/>
    </row>
    <row r="473" ht="13.5" spans="1:7">
      <c r="A473" s="20">
        <v>16</v>
      </c>
      <c r="B473" s="21" t="s">
        <v>358</v>
      </c>
      <c r="C473" s="22"/>
      <c r="D473" s="20"/>
      <c r="E473" s="23"/>
      <c r="F473" s="22"/>
      <c r="G473" s="22"/>
    </row>
    <row r="474" ht="13.5" spans="1:7">
      <c r="A474" s="20" t="s">
        <v>316</v>
      </c>
      <c r="B474" s="21" t="s">
        <v>359</v>
      </c>
      <c r="C474" s="22"/>
      <c r="D474" s="20" t="s">
        <v>34</v>
      </c>
      <c r="E474" s="23">
        <v>1</v>
      </c>
      <c r="F474" s="22"/>
      <c r="G474" s="22"/>
    </row>
    <row r="475" ht="13.5" spans="1:7">
      <c r="A475" s="70" t="s">
        <v>487</v>
      </c>
      <c r="B475" s="12" t="s">
        <v>488</v>
      </c>
      <c r="C475" s="13" t="s">
        <v>313</v>
      </c>
      <c r="D475" s="12" t="s">
        <v>314</v>
      </c>
      <c r="E475" s="12"/>
      <c r="F475" s="12" t="s">
        <v>362</v>
      </c>
      <c r="G475" s="14" t="s">
        <v>316</v>
      </c>
    </row>
    <row r="476" ht="13.5" spans="1:7">
      <c r="A476" s="15" t="s">
        <v>0</v>
      </c>
      <c r="B476" s="15" t="s">
        <v>317</v>
      </c>
      <c r="C476" s="15" t="s">
        <v>318</v>
      </c>
      <c r="D476" s="15" t="s">
        <v>18</v>
      </c>
      <c r="E476" s="15" t="s">
        <v>319</v>
      </c>
      <c r="F476" s="15" t="s">
        <v>320</v>
      </c>
      <c r="G476" s="15" t="s">
        <v>321</v>
      </c>
    </row>
    <row r="477" ht="13.5" spans="1:7">
      <c r="A477" s="16">
        <v>1</v>
      </c>
      <c r="B477" s="17" t="s">
        <v>328</v>
      </c>
      <c r="C477" s="17" t="s">
        <v>363</v>
      </c>
      <c r="D477" s="18" t="s">
        <v>332</v>
      </c>
      <c r="E477" s="19">
        <v>1</v>
      </c>
      <c r="F477" s="17" t="s">
        <v>327</v>
      </c>
      <c r="G477" s="5"/>
    </row>
    <row r="478" ht="13.5" spans="1:7">
      <c r="A478" s="16">
        <v>2</v>
      </c>
      <c r="B478" s="17" t="s">
        <v>334</v>
      </c>
      <c r="C478" s="17" t="s">
        <v>335</v>
      </c>
      <c r="D478" s="18" t="s">
        <v>332</v>
      </c>
      <c r="E478" s="19">
        <v>1</v>
      </c>
      <c r="F478" s="17" t="s">
        <v>336</v>
      </c>
      <c r="G478" s="5"/>
    </row>
    <row r="479" ht="13.5" spans="1:7">
      <c r="A479" s="16">
        <v>3</v>
      </c>
      <c r="B479" s="17" t="s">
        <v>337</v>
      </c>
      <c r="C479" s="17" t="s">
        <v>338</v>
      </c>
      <c r="D479" s="18" t="s">
        <v>34</v>
      </c>
      <c r="E479" s="19">
        <v>1</v>
      </c>
      <c r="F479" s="17" t="s">
        <v>339</v>
      </c>
      <c r="G479" s="5"/>
    </row>
    <row r="480" ht="13.5" spans="1:7">
      <c r="A480" s="16">
        <v>4</v>
      </c>
      <c r="B480" s="17" t="s">
        <v>343</v>
      </c>
      <c r="C480" s="17" t="s">
        <v>364</v>
      </c>
      <c r="D480" s="18" t="s">
        <v>345</v>
      </c>
      <c r="E480" s="19">
        <v>1</v>
      </c>
      <c r="F480" s="17" t="s">
        <v>346</v>
      </c>
      <c r="G480" s="5"/>
    </row>
    <row r="481" ht="13.5" spans="1:7">
      <c r="A481" s="16">
        <v>5</v>
      </c>
      <c r="B481" s="17" t="s">
        <v>330</v>
      </c>
      <c r="C481" s="17" t="s">
        <v>365</v>
      </c>
      <c r="D481" s="18" t="s">
        <v>332</v>
      </c>
      <c r="E481" s="19">
        <v>1</v>
      </c>
      <c r="F481" s="17" t="s">
        <v>333</v>
      </c>
      <c r="G481" s="5"/>
    </row>
    <row r="482" ht="13.5" spans="1:7">
      <c r="A482" s="16">
        <v>6</v>
      </c>
      <c r="B482" s="17" t="s">
        <v>340</v>
      </c>
      <c r="C482" s="17" t="s">
        <v>341</v>
      </c>
      <c r="D482" s="18" t="s">
        <v>34</v>
      </c>
      <c r="E482" s="19">
        <v>1</v>
      </c>
      <c r="F482" s="17" t="s">
        <v>342</v>
      </c>
      <c r="G482" s="5"/>
    </row>
    <row r="483" ht="13.5" spans="1:7">
      <c r="A483" s="16">
        <v>7</v>
      </c>
      <c r="B483" s="17" t="s">
        <v>366</v>
      </c>
      <c r="C483" s="17" t="s">
        <v>367</v>
      </c>
      <c r="D483" s="18" t="s">
        <v>316</v>
      </c>
      <c r="E483" s="19">
        <v>1</v>
      </c>
      <c r="F483" s="17" t="s">
        <v>316</v>
      </c>
      <c r="G483" s="5"/>
    </row>
    <row r="484" ht="13.5" spans="1:7">
      <c r="A484" s="16">
        <v>8</v>
      </c>
      <c r="B484" s="17" t="s">
        <v>350</v>
      </c>
      <c r="C484" s="17" t="s">
        <v>351</v>
      </c>
      <c r="D484" s="18" t="s">
        <v>352</v>
      </c>
      <c r="E484" s="19">
        <v>8</v>
      </c>
      <c r="F484" s="17" t="s">
        <v>316</v>
      </c>
      <c r="G484" s="5"/>
    </row>
    <row r="485" ht="13.5" spans="1:7">
      <c r="A485" s="16">
        <v>9</v>
      </c>
      <c r="B485" s="17" t="s">
        <v>353</v>
      </c>
      <c r="C485" s="17" t="s">
        <v>316</v>
      </c>
      <c r="D485" s="18" t="s">
        <v>316</v>
      </c>
      <c r="E485" s="19">
        <v>1</v>
      </c>
      <c r="F485" s="17" t="s">
        <v>316</v>
      </c>
      <c r="G485" s="5"/>
    </row>
    <row r="486" ht="13.5" spans="1:7">
      <c r="A486" s="16">
        <v>10</v>
      </c>
      <c r="B486" s="17" t="s">
        <v>354</v>
      </c>
      <c r="C486" s="17" t="s">
        <v>316</v>
      </c>
      <c r="D486" s="18" t="s">
        <v>316</v>
      </c>
      <c r="E486" s="19">
        <v>1</v>
      </c>
      <c r="F486" s="17" t="s">
        <v>316</v>
      </c>
      <c r="G486" s="5"/>
    </row>
    <row r="487" ht="13.5" spans="1:7">
      <c r="A487" s="16">
        <v>11</v>
      </c>
      <c r="B487" s="17" t="s">
        <v>355</v>
      </c>
      <c r="C487" s="17" t="s">
        <v>316</v>
      </c>
      <c r="D487" s="18" t="s">
        <v>316</v>
      </c>
      <c r="E487" s="19">
        <v>1</v>
      </c>
      <c r="F487" s="17" t="s">
        <v>316</v>
      </c>
      <c r="G487" s="5"/>
    </row>
    <row r="488" ht="13.5" spans="1:7">
      <c r="A488" s="16">
        <v>12</v>
      </c>
      <c r="B488" s="17" t="s">
        <v>356</v>
      </c>
      <c r="C488" s="17" t="s">
        <v>316</v>
      </c>
      <c r="D488" s="18" t="s">
        <v>316</v>
      </c>
      <c r="E488" s="19"/>
      <c r="F488" s="17" t="s">
        <v>316</v>
      </c>
      <c r="G488" s="5"/>
    </row>
    <row r="489" ht="13.5" spans="1:7">
      <c r="A489" s="16">
        <v>13</v>
      </c>
      <c r="B489" s="17" t="s">
        <v>357</v>
      </c>
      <c r="C489" s="17" t="s">
        <v>316</v>
      </c>
      <c r="D489" s="18" t="s">
        <v>316</v>
      </c>
      <c r="E489" s="19"/>
      <c r="F489" s="17" t="s">
        <v>316</v>
      </c>
      <c r="G489" s="5"/>
    </row>
    <row r="490" ht="13.5" spans="1:7">
      <c r="A490" s="20">
        <v>14</v>
      </c>
      <c r="B490" s="21" t="s">
        <v>358</v>
      </c>
      <c r="C490" s="22"/>
      <c r="D490" s="20"/>
      <c r="E490" s="23"/>
      <c r="F490" s="22"/>
      <c r="G490" s="22"/>
    </row>
    <row r="491" ht="13.5" spans="1:7">
      <c r="A491" s="20" t="s">
        <v>316</v>
      </c>
      <c r="B491" s="21" t="s">
        <v>359</v>
      </c>
      <c r="C491" s="22"/>
      <c r="D491" s="20" t="s">
        <v>34</v>
      </c>
      <c r="E491" s="23">
        <v>1</v>
      </c>
      <c r="F491" s="22"/>
      <c r="G491" s="22"/>
    </row>
    <row r="492" ht="13.5" spans="1:7">
      <c r="A492" s="70" t="s">
        <v>489</v>
      </c>
      <c r="B492" s="12" t="s">
        <v>490</v>
      </c>
      <c r="C492" s="13" t="s">
        <v>313</v>
      </c>
      <c r="D492" s="12" t="s">
        <v>314</v>
      </c>
      <c r="E492" s="12"/>
      <c r="F492" s="12" t="s">
        <v>370</v>
      </c>
      <c r="G492" s="14" t="s">
        <v>316</v>
      </c>
    </row>
    <row r="493" ht="13.5" spans="1:7">
      <c r="A493" s="15" t="s">
        <v>0</v>
      </c>
      <c r="B493" s="15" t="s">
        <v>317</v>
      </c>
      <c r="C493" s="15" t="s">
        <v>318</v>
      </c>
      <c r="D493" s="15" t="s">
        <v>18</v>
      </c>
      <c r="E493" s="15" t="s">
        <v>319</v>
      </c>
      <c r="F493" s="15" t="s">
        <v>320</v>
      </c>
      <c r="G493" s="15" t="s">
        <v>321</v>
      </c>
    </row>
    <row r="494" ht="13.5" spans="1:7">
      <c r="A494" s="16">
        <v>1</v>
      </c>
      <c r="B494" s="17" t="s">
        <v>322</v>
      </c>
      <c r="C494" s="17" t="s">
        <v>371</v>
      </c>
      <c r="D494" s="18" t="s">
        <v>34</v>
      </c>
      <c r="E494" s="19">
        <v>1</v>
      </c>
      <c r="F494" s="17" t="s">
        <v>324</v>
      </c>
      <c r="G494" s="5"/>
    </row>
    <row r="495" ht="13.5" spans="1:7">
      <c r="A495" s="16">
        <v>2</v>
      </c>
      <c r="B495" s="17" t="s">
        <v>325</v>
      </c>
      <c r="C495" s="17" t="s">
        <v>372</v>
      </c>
      <c r="D495" s="18" t="s">
        <v>34</v>
      </c>
      <c r="E495" s="19">
        <v>3</v>
      </c>
      <c r="F495" s="17" t="s">
        <v>327</v>
      </c>
      <c r="G495" s="5"/>
    </row>
    <row r="496" ht="13.5" spans="1:7">
      <c r="A496" s="16">
        <v>3</v>
      </c>
      <c r="B496" s="17" t="s">
        <v>334</v>
      </c>
      <c r="C496" s="17" t="s">
        <v>335</v>
      </c>
      <c r="D496" s="18" t="s">
        <v>332</v>
      </c>
      <c r="E496" s="19">
        <v>1</v>
      </c>
      <c r="F496" s="17" t="s">
        <v>336</v>
      </c>
      <c r="G496" s="5"/>
    </row>
    <row r="497" ht="13.5" spans="1:7">
      <c r="A497" s="16">
        <v>4</v>
      </c>
      <c r="B497" s="17" t="s">
        <v>337</v>
      </c>
      <c r="C497" s="17" t="s">
        <v>338</v>
      </c>
      <c r="D497" s="18" t="s">
        <v>34</v>
      </c>
      <c r="E497" s="19">
        <v>1</v>
      </c>
      <c r="F497" s="17" t="s">
        <v>339</v>
      </c>
      <c r="G497" s="5"/>
    </row>
    <row r="498" ht="13.5" spans="1:7">
      <c r="A498" s="16">
        <v>5</v>
      </c>
      <c r="B498" s="17" t="s">
        <v>340</v>
      </c>
      <c r="C498" s="17" t="s">
        <v>341</v>
      </c>
      <c r="D498" s="18" t="s">
        <v>34</v>
      </c>
      <c r="E498" s="19">
        <v>1</v>
      </c>
      <c r="F498" s="17" t="s">
        <v>342</v>
      </c>
      <c r="G498" s="5"/>
    </row>
    <row r="499" ht="13.5" spans="1:7">
      <c r="A499" s="16">
        <v>6</v>
      </c>
      <c r="B499" s="17" t="s">
        <v>343</v>
      </c>
      <c r="C499" s="17" t="s">
        <v>344</v>
      </c>
      <c r="D499" s="18" t="s">
        <v>345</v>
      </c>
      <c r="E499" s="19">
        <v>2</v>
      </c>
      <c r="F499" s="17" t="s">
        <v>346</v>
      </c>
      <c r="G499" s="5"/>
    </row>
    <row r="500" ht="13.5" spans="1:7">
      <c r="A500" s="16">
        <v>7</v>
      </c>
      <c r="B500" s="17" t="s">
        <v>347</v>
      </c>
      <c r="C500" s="17" t="s">
        <v>348</v>
      </c>
      <c r="D500" s="18" t="s">
        <v>34</v>
      </c>
      <c r="E500" s="19">
        <v>1</v>
      </c>
      <c r="F500" s="17" t="s">
        <v>349</v>
      </c>
      <c r="G500" s="5"/>
    </row>
    <row r="501" ht="13.5" spans="1:7">
      <c r="A501" s="16">
        <v>8</v>
      </c>
      <c r="B501" s="17" t="s">
        <v>373</v>
      </c>
      <c r="C501" s="17" t="s">
        <v>374</v>
      </c>
      <c r="D501" s="18" t="s">
        <v>345</v>
      </c>
      <c r="E501" s="19">
        <v>1</v>
      </c>
      <c r="F501" s="17" t="s">
        <v>316</v>
      </c>
      <c r="G501" s="5"/>
    </row>
    <row r="502" ht="13.5" spans="1:7">
      <c r="A502" s="16">
        <v>9</v>
      </c>
      <c r="B502" s="17" t="s">
        <v>350</v>
      </c>
      <c r="C502" s="17" t="s">
        <v>351</v>
      </c>
      <c r="D502" s="18" t="s">
        <v>352</v>
      </c>
      <c r="E502" s="19">
        <v>3</v>
      </c>
      <c r="F502" s="17" t="s">
        <v>316</v>
      </c>
      <c r="G502" s="5"/>
    </row>
    <row r="503" ht="13.5" spans="1:7">
      <c r="A503" s="16">
        <v>10</v>
      </c>
      <c r="B503" s="17" t="s">
        <v>350</v>
      </c>
      <c r="C503" s="17" t="s">
        <v>375</v>
      </c>
      <c r="D503" s="18" t="s">
        <v>352</v>
      </c>
      <c r="E503" s="19">
        <v>7</v>
      </c>
      <c r="F503" s="17" t="s">
        <v>316</v>
      </c>
      <c r="G503" s="5"/>
    </row>
    <row r="504" ht="13.5" spans="1:7">
      <c r="A504" s="16">
        <v>11</v>
      </c>
      <c r="B504" s="17" t="s">
        <v>350</v>
      </c>
      <c r="C504" s="17" t="s">
        <v>376</v>
      </c>
      <c r="D504" s="18" t="s">
        <v>352</v>
      </c>
      <c r="E504" s="19">
        <v>1</v>
      </c>
      <c r="F504" s="17" t="s">
        <v>316</v>
      </c>
      <c r="G504" s="5"/>
    </row>
    <row r="505" ht="13.5" spans="1:7">
      <c r="A505" s="16">
        <v>12</v>
      </c>
      <c r="B505" s="17" t="s">
        <v>350</v>
      </c>
      <c r="C505" s="17" t="s">
        <v>377</v>
      </c>
      <c r="D505" s="18" t="s">
        <v>352</v>
      </c>
      <c r="E505" s="19">
        <v>1.5</v>
      </c>
      <c r="F505" s="17" t="s">
        <v>316</v>
      </c>
      <c r="G505" s="5"/>
    </row>
    <row r="506" ht="13.5" spans="1:7">
      <c r="A506" s="16">
        <v>13</v>
      </c>
      <c r="B506" s="17" t="s">
        <v>353</v>
      </c>
      <c r="C506" s="17" t="s">
        <v>316</v>
      </c>
      <c r="D506" s="18" t="s">
        <v>316</v>
      </c>
      <c r="E506" s="19">
        <v>1</v>
      </c>
      <c r="F506" s="17" t="s">
        <v>316</v>
      </c>
      <c r="G506" s="5"/>
    </row>
    <row r="507" ht="13.5" spans="1:7">
      <c r="A507" s="16">
        <v>14</v>
      </c>
      <c r="B507" s="17" t="s">
        <v>354</v>
      </c>
      <c r="C507" s="17" t="s">
        <v>316</v>
      </c>
      <c r="D507" s="18" t="s">
        <v>316</v>
      </c>
      <c r="E507" s="19">
        <v>1</v>
      </c>
      <c r="F507" s="17" t="s">
        <v>316</v>
      </c>
      <c r="G507" s="5"/>
    </row>
    <row r="508" ht="13.5" spans="1:7">
      <c r="A508" s="16">
        <v>15</v>
      </c>
      <c r="B508" s="17" t="s">
        <v>355</v>
      </c>
      <c r="C508" s="17" t="s">
        <v>316</v>
      </c>
      <c r="D508" s="18" t="s">
        <v>316</v>
      </c>
      <c r="E508" s="19">
        <v>1</v>
      </c>
      <c r="F508" s="17" t="s">
        <v>316</v>
      </c>
      <c r="G508" s="5"/>
    </row>
    <row r="509" ht="13.5" spans="1:7">
      <c r="A509" s="16">
        <v>16</v>
      </c>
      <c r="B509" s="17" t="s">
        <v>356</v>
      </c>
      <c r="C509" s="17" t="s">
        <v>316</v>
      </c>
      <c r="D509" s="18" t="s">
        <v>316</v>
      </c>
      <c r="E509" s="19"/>
      <c r="F509" s="17" t="s">
        <v>316</v>
      </c>
      <c r="G509" s="5"/>
    </row>
    <row r="510" ht="13.5" spans="1:7">
      <c r="A510" s="16">
        <v>17</v>
      </c>
      <c r="B510" s="17" t="s">
        <v>357</v>
      </c>
      <c r="C510" s="17" t="s">
        <v>316</v>
      </c>
      <c r="D510" s="18" t="s">
        <v>316</v>
      </c>
      <c r="E510" s="19"/>
      <c r="F510" s="17" t="s">
        <v>316</v>
      </c>
      <c r="G510" s="5"/>
    </row>
    <row r="511" ht="13.5" spans="1:7">
      <c r="A511" s="20">
        <v>18</v>
      </c>
      <c r="B511" s="21" t="s">
        <v>358</v>
      </c>
      <c r="C511" s="22"/>
      <c r="D511" s="20"/>
      <c r="E511" s="23"/>
      <c r="F511" s="22"/>
      <c r="G511" s="22"/>
    </row>
    <row r="512" ht="13.5" spans="1:7">
      <c r="A512" s="20" t="s">
        <v>316</v>
      </c>
      <c r="B512" s="21" t="s">
        <v>359</v>
      </c>
      <c r="C512" s="22"/>
      <c r="D512" s="20" t="s">
        <v>34</v>
      </c>
      <c r="E512" s="23">
        <v>1</v>
      </c>
      <c r="F512" s="22"/>
      <c r="G512" s="22"/>
    </row>
    <row r="513" ht="13.5" spans="1:7">
      <c r="A513" s="70" t="s">
        <v>491</v>
      </c>
      <c r="B513" s="12" t="s">
        <v>492</v>
      </c>
      <c r="C513" s="13" t="s">
        <v>313</v>
      </c>
      <c r="D513" s="12" t="s">
        <v>314</v>
      </c>
      <c r="E513" s="12"/>
      <c r="F513" s="12" t="s">
        <v>370</v>
      </c>
      <c r="G513" s="14" t="s">
        <v>316</v>
      </c>
    </row>
    <row r="514" ht="13.5" spans="1:7">
      <c r="A514" s="15" t="s">
        <v>0</v>
      </c>
      <c r="B514" s="15" t="s">
        <v>317</v>
      </c>
      <c r="C514" s="15" t="s">
        <v>318</v>
      </c>
      <c r="D514" s="15" t="s">
        <v>18</v>
      </c>
      <c r="E514" s="15" t="s">
        <v>319</v>
      </c>
      <c r="F514" s="15" t="s">
        <v>320</v>
      </c>
      <c r="G514" s="15" t="s">
        <v>321</v>
      </c>
    </row>
    <row r="515" ht="13.5" spans="1:7">
      <c r="A515" s="16">
        <v>1</v>
      </c>
      <c r="B515" s="17" t="s">
        <v>322</v>
      </c>
      <c r="C515" s="17" t="s">
        <v>371</v>
      </c>
      <c r="D515" s="18" t="s">
        <v>34</v>
      </c>
      <c r="E515" s="19">
        <v>1</v>
      </c>
      <c r="F515" s="17" t="s">
        <v>324</v>
      </c>
      <c r="G515" s="5"/>
    </row>
    <row r="516" ht="13.5" spans="1:7">
      <c r="A516" s="16">
        <v>2</v>
      </c>
      <c r="B516" s="17" t="s">
        <v>325</v>
      </c>
      <c r="C516" s="17" t="s">
        <v>372</v>
      </c>
      <c r="D516" s="18" t="s">
        <v>34</v>
      </c>
      <c r="E516" s="19">
        <v>3</v>
      </c>
      <c r="F516" s="17" t="s">
        <v>327</v>
      </c>
      <c r="G516" s="5"/>
    </row>
    <row r="517" ht="13.5" spans="1:7">
      <c r="A517" s="16">
        <v>3</v>
      </c>
      <c r="B517" s="17" t="s">
        <v>334</v>
      </c>
      <c r="C517" s="17" t="s">
        <v>335</v>
      </c>
      <c r="D517" s="18" t="s">
        <v>332</v>
      </c>
      <c r="E517" s="19">
        <v>1</v>
      </c>
      <c r="F517" s="17" t="s">
        <v>336</v>
      </c>
      <c r="G517" s="5"/>
    </row>
    <row r="518" ht="13.5" spans="1:7">
      <c r="A518" s="16">
        <v>4</v>
      </c>
      <c r="B518" s="17" t="s">
        <v>337</v>
      </c>
      <c r="C518" s="17" t="s">
        <v>338</v>
      </c>
      <c r="D518" s="18" t="s">
        <v>34</v>
      </c>
      <c r="E518" s="19">
        <v>1</v>
      </c>
      <c r="F518" s="17" t="s">
        <v>339</v>
      </c>
      <c r="G518" s="5"/>
    </row>
    <row r="519" ht="13.5" spans="1:7">
      <c r="A519" s="16">
        <v>5</v>
      </c>
      <c r="B519" s="17" t="s">
        <v>340</v>
      </c>
      <c r="C519" s="17" t="s">
        <v>341</v>
      </c>
      <c r="D519" s="18" t="s">
        <v>34</v>
      </c>
      <c r="E519" s="19">
        <v>1</v>
      </c>
      <c r="F519" s="17" t="s">
        <v>342</v>
      </c>
      <c r="G519" s="5"/>
    </row>
    <row r="520" ht="13.5" spans="1:7">
      <c r="A520" s="16">
        <v>6</v>
      </c>
      <c r="B520" s="17" t="s">
        <v>343</v>
      </c>
      <c r="C520" s="17" t="s">
        <v>344</v>
      </c>
      <c r="D520" s="18" t="s">
        <v>345</v>
      </c>
      <c r="E520" s="19">
        <v>2</v>
      </c>
      <c r="F520" s="17" t="s">
        <v>346</v>
      </c>
      <c r="G520" s="5"/>
    </row>
    <row r="521" ht="13.5" spans="1:7">
      <c r="A521" s="16">
        <v>7</v>
      </c>
      <c r="B521" s="17" t="s">
        <v>347</v>
      </c>
      <c r="C521" s="17" t="s">
        <v>348</v>
      </c>
      <c r="D521" s="18" t="s">
        <v>34</v>
      </c>
      <c r="E521" s="19">
        <v>1</v>
      </c>
      <c r="F521" s="17" t="s">
        <v>349</v>
      </c>
      <c r="G521" s="5"/>
    </row>
    <row r="522" ht="13.5" spans="1:7">
      <c r="A522" s="16">
        <v>8</v>
      </c>
      <c r="B522" s="17" t="s">
        <v>373</v>
      </c>
      <c r="C522" s="17" t="s">
        <v>374</v>
      </c>
      <c r="D522" s="18" t="s">
        <v>345</v>
      </c>
      <c r="E522" s="19">
        <v>1</v>
      </c>
      <c r="F522" s="17" t="s">
        <v>316</v>
      </c>
      <c r="G522" s="5"/>
    </row>
    <row r="523" ht="13.5" spans="1:7">
      <c r="A523" s="16">
        <v>9</v>
      </c>
      <c r="B523" s="17" t="s">
        <v>350</v>
      </c>
      <c r="C523" s="17" t="s">
        <v>351</v>
      </c>
      <c r="D523" s="18" t="s">
        <v>352</v>
      </c>
      <c r="E523" s="19">
        <v>3</v>
      </c>
      <c r="F523" s="17" t="s">
        <v>316</v>
      </c>
      <c r="G523" s="5"/>
    </row>
    <row r="524" ht="13.5" spans="1:7">
      <c r="A524" s="16">
        <v>10</v>
      </c>
      <c r="B524" s="17" t="s">
        <v>350</v>
      </c>
      <c r="C524" s="17" t="s">
        <v>375</v>
      </c>
      <c r="D524" s="18" t="s">
        <v>352</v>
      </c>
      <c r="E524" s="19">
        <v>7</v>
      </c>
      <c r="F524" s="17" t="s">
        <v>316</v>
      </c>
      <c r="G524" s="5"/>
    </row>
    <row r="525" ht="13.5" spans="1:7">
      <c r="A525" s="16">
        <v>11</v>
      </c>
      <c r="B525" s="17" t="s">
        <v>350</v>
      </c>
      <c r="C525" s="17" t="s">
        <v>376</v>
      </c>
      <c r="D525" s="18" t="s">
        <v>352</v>
      </c>
      <c r="E525" s="19">
        <v>1</v>
      </c>
      <c r="F525" s="17" t="s">
        <v>316</v>
      </c>
      <c r="G525" s="5"/>
    </row>
    <row r="526" ht="13.5" spans="1:7">
      <c r="A526" s="16">
        <v>12</v>
      </c>
      <c r="B526" s="17" t="s">
        <v>350</v>
      </c>
      <c r="C526" s="17" t="s">
        <v>377</v>
      </c>
      <c r="D526" s="18" t="s">
        <v>352</v>
      </c>
      <c r="E526" s="19">
        <v>1.5</v>
      </c>
      <c r="F526" s="17" t="s">
        <v>316</v>
      </c>
      <c r="G526" s="5"/>
    </row>
    <row r="527" ht="13.5" spans="1:7">
      <c r="A527" s="16">
        <v>13</v>
      </c>
      <c r="B527" s="17" t="s">
        <v>353</v>
      </c>
      <c r="C527" s="17" t="s">
        <v>316</v>
      </c>
      <c r="D527" s="18" t="s">
        <v>316</v>
      </c>
      <c r="E527" s="19">
        <v>1</v>
      </c>
      <c r="F527" s="17" t="s">
        <v>316</v>
      </c>
      <c r="G527" s="5"/>
    </row>
    <row r="528" ht="13.5" spans="1:7">
      <c r="A528" s="16">
        <v>14</v>
      </c>
      <c r="B528" s="17" t="s">
        <v>354</v>
      </c>
      <c r="C528" s="17" t="s">
        <v>316</v>
      </c>
      <c r="D528" s="18" t="s">
        <v>316</v>
      </c>
      <c r="E528" s="19">
        <v>1</v>
      </c>
      <c r="F528" s="17" t="s">
        <v>316</v>
      </c>
      <c r="G528" s="5"/>
    </row>
    <row r="529" ht="13.5" spans="1:7">
      <c r="A529" s="16">
        <v>15</v>
      </c>
      <c r="B529" s="17" t="s">
        <v>355</v>
      </c>
      <c r="C529" s="17" t="s">
        <v>316</v>
      </c>
      <c r="D529" s="18" t="s">
        <v>316</v>
      </c>
      <c r="E529" s="19">
        <v>1</v>
      </c>
      <c r="F529" s="17" t="s">
        <v>316</v>
      </c>
      <c r="G529" s="5"/>
    </row>
    <row r="530" ht="13.5" spans="1:7">
      <c r="A530" s="16">
        <v>16</v>
      </c>
      <c r="B530" s="17" t="s">
        <v>356</v>
      </c>
      <c r="C530" s="17" t="s">
        <v>316</v>
      </c>
      <c r="D530" s="18" t="s">
        <v>316</v>
      </c>
      <c r="E530" s="19"/>
      <c r="F530" s="17" t="s">
        <v>316</v>
      </c>
      <c r="G530" s="5"/>
    </row>
    <row r="531" ht="13.5" spans="1:7">
      <c r="A531" s="16">
        <v>17</v>
      </c>
      <c r="B531" s="17" t="s">
        <v>357</v>
      </c>
      <c r="C531" s="17" t="s">
        <v>316</v>
      </c>
      <c r="D531" s="18" t="s">
        <v>316</v>
      </c>
      <c r="E531" s="19"/>
      <c r="F531" s="17" t="s">
        <v>316</v>
      </c>
      <c r="G531" s="5"/>
    </row>
    <row r="532" ht="13.5" spans="1:7">
      <c r="A532" s="20">
        <v>18</v>
      </c>
      <c r="B532" s="21" t="s">
        <v>358</v>
      </c>
      <c r="C532" s="22"/>
      <c r="D532" s="20"/>
      <c r="E532" s="23"/>
      <c r="F532" s="22"/>
      <c r="G532" s="22"/>
    </row>
    <row r="533" ht="13.5" spans="1:7">
      <c r="A533" s="20" t="s">
        <v>316</v>
      </c>
      <c r="B533" s="21" t="s">
        <v>359</v>
      </c>
      <c r="C533" s="22"/>
      <c r="D533" s="20" t="s">
        <v>34</v>
      </c>
      <c r="E533" s="23">
        <v>1</v>
      </c>
      <c r="F533" s="22"/>
      <c r="G533" s="22"/>
    </row>
    <row r="534" ht="13.5" spans="1:7">
      <c r="A534" s="70" t="s">
        <v>493</v>
      </c>
      <c r="B534" s="12" t="s">
        <v>494</v>
      </c>
      <c r="C534" s="13" t="s">
        <v>313</v>
      </c>
      <c r="D534" s="12" t="s">
        <v>314</v>
      </c>
      <c r="E534" s="12"/>
      <c r="F534" s="12" t="s">
        <v>370</v>
      </c>
      <c r="G534" s="14" t="s">
        <v>316</v>
      </c>
    </row>
    <row r="535" ht="13.5" spans="1:7">
      <c r="A535" s="15" t="s">
        <v>0</v>
      </c>
      <c r="B535" s="15" t="s">
        <v>317</v>
      </c>
      <c r="C535" s="15" t="s">
        <v>318</v>
      </c>
      <c r="D535" s="15" t="s">
        <v>18</v>
      </c>
      <c r="E535" s="15" t="s">
        <v>319</v>
      </c>
      <c r="F535" s="15" t="s">
        <v>320</v>
      </c>
      <c r="G535" s="15" t="s">
        <v>321</v>
      </c>
    </row>
    <row r="536" ht="13.5" spans="1:7">
      <c r="A536" s="16">
        <v>1</v>
      </c>
      <c r="B536" s="17" t="s">
        <v>322</v>
      </c>
      <c r="C536" s="17" t="s">
        <v>371</v>
      </c>
      <c r="D536" s="18" t="s">
        <v>34</v>
      </c>
      <c r="E536" s="19">
        <v>1</v>
      </c>
      <c r="F536" s="17" t="s">
        <v>324</v>
      </c>
      <c r="G536" s="5"/>
    </row>
    <row r="537" ht="13.5" spans="1:7">
      <c r="A537" s="16">
        <v>2</v>
      </c>
      <c r="B537" s="17" t="s">
        <v>325</v>
      </c>
      <c r="C537" s="17" t="s">
        <v>372</v>
      </c>
      <c r="D537" s="18" t="s">
        <v>34</v>
      </c>
      <c r="E537" s="19">
        <v>3</v>
      </c>
      <c r="F537" s="17" t="s">
        <v>327</v>
      </c>
      <c r="G537" s="5"/>
    </row>
    <row r="538" ht="13.5" spans="1:7">
      <c r="A538" s="16">
        <v>3</v>
      </c>
      <c r="B538" s="17" t="s">
        <v>334</v>
      </c>
      <c r="C538" s="17" t="s">
        <v>335</v>
      </c>
      <c r="D538" s="18" t="s">
        <v>332</v>
      </c>
      <c r="E538" s="19">
        <v>1</v>
      </c>
      <c r="F538" s="17" t="s">
        <v>336</v>
      </c>
      <c r="G538" s="5"/>
    </row>
    <row r="539" ht="13.5" spans="1:7">
      <c r="A539" s="16">
        <v>4</v>
      </c>
      <c r="B539" s="17" t="s">
        <v>337</v>
      </c>
      <c r="C539" s="17" t="s">
        <v>338</v>
      </c>
      <c r="D539" s="18" t="s">
        <v>34</v>
      </c>
      <c r="E539" s="19">
        <v>1</v>
      </c>
      <c r="F539" s="17" t="s">
        <v>339</v>
      </c>
      <c r="G539" s="5"/>
    </row>
    <row r="540" ht="13.5" spans="1:7">
      <c r="A540" s="16">
        <v>5</v>
      </c>
      <c r="B540" s="17" t="s">
        <v>340</v>
      </c>
      <c r="C540" s="17" t="s">
        <v>341</v>
      </c>
      <c r="D540" s="18" t="s">
        <v>34</v>
      </c>
      <c r="E540" s="19">
        <v>1</v>
      </c>
      <c r="F540" s="17" t="s">
        <v>342</v>
      </c>
      <c r="G540" s="5"/>
    </row>
    <row r="541" ht="13.5" spans="1:7">
      <c r="A541" s="16">
        <v>6</v>
      </c>
      <c r="B541" s="17" t="s">
        <v>343</v>
      </c>
      <c r="C541" s="17" t="s">
        <v>344</v>
      </c>
      <c r="D541" s="18" t="s">
        <v>345</v>
      </c>
      <c r="E541" s="19">
        <v>2</v>
      </c>
      <c r="F541" s="17" t="s">
        <v>346</v>
      </c>
      <c r="G541" s="5"/>
    </row>
    <row r="542" ht="13.5" spans="1:7">
      <c r="A542" s="16">
        <v>7</v>
      </c>
      <c r="B542" s="17" t="s">
        <v>347</v>
      </c>
      <c r="C542" s="17" t="s">
        <v>348</v>
      </c>
      <c r="D542" s="18" t="s">
        <v>34</v>
      </c>
      <c r="E542" s="19">
        <v>1</v>
      </c>
      <c r="F542" s="17" t="s">
        <v>349</v>
      </c>
      <c r="G542" s="5"/>
    </row>
    <row r="543" ht="13.5" spans="1:7">
      <c r="A543" s="16">
        <v>8</v>
      </c>
      <c r="B543" s="17" t="s">
        <v>373</v>
      </c>
      <c r="C543" s="17" t="s">
        <v>374</v>
      </c>
      <c r="D543" s="18" t="s">
        <v>345</v>
      </c>
      <c r="E543" s="19">
        <v>1</v>
      </c>
      <c r="F543" s="17" t="s">
        <v>316</v>
      </c>
      <c r="G543" s="5"/>
    </row>
    <row r="544" ht="13.5" spans="1:7">
      <c r="A544" s="16">
        <v>9</v>
      </c>
      <c r="B544" s="17" t="s">
        <v>350</v>
      </c>
      <c r="C544" s="17" t="s">
        <v>351</v>
      </c>
      <c r="D544" s="18" t="s">
        <v>352</v>
      </c>
      <c r="E544" s="19">
        <v>3</v>
      </c>
      <c r="F544" s="17" t="s">
        <v>316</v>
      </c>
      <c r="G544" s="5"/>
    </row>
    <row r="545" ht="13.5" spans="1:7">
      <c r="A545" s="16">
        <v>10</v>
      </c>
      <c r="B545" s="17" t="s">
        <v>350</v>
      </c>
      <c r="C545" s="17" t="s">
        <v>375</v>
      </c>
      <c r="D545" s="18" t="s">
        <v>352</v>
      </c>
      <c r="E545" s="19">
        <v>7</v>
      </c>
      <c r="F545" s="17" t="s">
        <v>316</v>
      </c>
      <c r="G545" s="5"/>
    </row>
    <row r="546" ht="13.5" spans="1:7">
      <c r="A546" s="16">
        <v>11</v>
      </c>
      <c r="B546" s="17" t="s">
        <v>350</v>
      </c>
      <c r="C546" s="17" t="s">
        <v>376</v>
      </c>
      <c r="D546" s="18" t="s">
        <v>352</v>
      </c>
      <c r="E546" s="19">
        <v>1</v>
      </c>
      <c r="F546" s="17" t="s">
        <v>316</v>
      </c>
      <c r="G546" s="5"/>
    </row>
    <row r="547" ht="13.5" spans="1:7">
      <c r="A547" s="16">
        <v>12</v>
      </c>
      <c r="B547" s="17" t="s">
        <v>350</v>
      </c>
      <c r="C547" s="17" t="s">
        <v>377</v>
      </c>
      <c r="D547" s="18" t="s">
        <v>352</v>
      </c>
      <c r="E547" s="19">
        <v>1.5</v>
      </c>
      <c r="F547" s="17" t="s">
        <v>316</v>
      </c>
      <c r="G547" s="5"/>
    </row>
    <row r="548" ht="13.5" spans="1:7">
      <c r="A548" s="16">
        <v>13</v>
      </c>
      <c r="B548" s="17" t="s">
        <v>353</v>
      </c>
      <c r="C548" s="17" t="s">
        <v>316</v>
      </c>
      <c r="D548" s="18" t="s">
        <v>316</v>
      </c>
      <c r="E548" s="19">
        <v>1</v>
      </c>
      <c r="F548" s="17" t="s">
        <v>316</v>
      </c>
      <c r="G548" s="5"/>
    </row>
    <row r="549" ht="13.5" spans="1:7">
      <c r="A549" s="16">
        <v>14</v>
      </c>
      <c r="B549" s="17" t="s">
        <v>354</v>
      </c>
      <c r="C549" s="17" t="s">
        <v>316</v>
      </c>
      <c r="D549" s="18" t="s">
        <v>316</v>
      </c>
      <c r="E549" s="19">
        <v>1</v>
      </c>
      <c r="F549" s="17" t="s">
        <v>316</v>
      </c>
      <c r="G549" s="5"/>
    </row>
    <row r="550" ht="13.5" spans="1:7">
      <c r="A550" s="16">
        <v>15</v>
      </c>
      <c r="B550" s="17" t="s">
        <v>355</v>
      </c>
      <c r="C550" s="17" t="s">
        <v>316</v>
      </c>
      <c r="D550" s="18" t="s">
        <v>316</v>
      </c>
      <c r="E550" s="19">
        <v>1</v>
      </c>
      <c r="F550" s="17" t="s">
        <v>316</v>
      </c>
      <c r="G550" s="5"/>
    </row>
    <row r="551" ht="13.5" spans="1:7">
      <c r="A551" s="16">
        <v>16</v>
      </c>
      <c r="B551" s="17" t="s">
        <v>356</v>
      </c>
      <c r="C551" s="17" t="s">
        <v>316</v>
      </c>
      <c r="D551" s="18" t="s">
        <v>316</v>
      </c>
      <c r="E551" s="19"/>
      <c r="F551" s="17" t="s">
        <v>316</v>
      </c>
      <c r="G551" s="5"/>
    </row>
    <row r="552" ht="13.5" spans="1:7">
      <c r="A552" s="16">
        <v>17</v>
      </c>
      <c r="B552" s="17" t="s">
        <v>357</v>
      </c>
      <c r="C552" s="17" t="s">
        <v>316</v>
      </c>
      <c r="D552" s="18" t="s">
        <v>316</v>
      </c>
      <c r="E552" s="19"/>
      <c r="F552" s="17" t="s">
        <v>316</v>
      </c>
      <c r="G552" s="5"/>
    </row>
    <row r="553" ht="13.5" spans="1:7">
      <c r="A553" s="20">
        <v>18</v>
      </c>
      <c r="B553" s="21" t="s">
        <v>358</v>
      </c>
      <c r="C553" s="22"/>
      <c r="D553" s="20"/>
      <c r="E553" s="23"/>
      <c r="F553" s="22"/>
      <c r="G553" s="22"/>
    </row>
    <row r="554" ht="13.5" spans="1:7">
      <c r="A554" s="20" t="s">
        <v>316</v>
      </c>
      <c r="B554" s="21" t="s">
        <v>359</v>
      </c>
      <c r="C554" s="22"/>
      <c r="D554" s="20" t="s">
        <v>34</v>
      </c>
      <c r="E554" s="23">
        <v>1</v>
      </c>
      <c r="F554" s="22"/>
      <c r="G554" s="22"/>
    </row>
    <row r="555" ht="13.5" spans="1:7">
      <c r="A555" s="70" t="s">
        <v>495</v>
      </c>
      <c r="B555" s="12" t="s">
        <v>391</v>
      </c>
      <c r="C555" s="13" t="s">
        <v>313</v>
      </c>
      <c r="D555" s="12" t="s">
        <v>392</v>
      </c>
      <c r="E555" s="12"/>
      <c r="F555" s="12" t="s">
        <v>66</v>
      </c>
      <c r="G555" s="14" t="s">
        <v>316</v>
      </c>
    </row>
    <row r="556" ht="13.5" spans="1:7">
      <c r="A556" s="15" t="s">
        <v>0</v>
      </c>
      <c r="B556" s="15" t="s">
        <v>317</v>
      </c>
      <c r="C556" s="15" t="s">
        <v>318</v>
      </c>
      <c r="D556" s="15" t="s">
        <v>18</v>
      </c>
      <c r="E556" s="15" t="s">
        <v>319</v>
      </c>
      <c r="F556" s="15" t="s">
        <v>320</v>
      </c>
      <c r="G556" s="15" t="s">
        <v>321</v>
      </c>
    </row>
    <row r="557" ht="13.5" spans="1:7">
      <c r="A557" s="16">
        <v>1</v>
      </c>
      <c r="B557" s="17" t="s">
        <v>66</v>
      </c>
      <c r="C557" s="17" t="s">
        <v>392</v>
      </c>
      <c r="D557" s="18" t="s">
        <v>34</v>
      </c>
      <c r="E557" s="19">
        <v>1</v>
      </c>
      <c r="F557" s="17" t="s">
        <v>316</v>
      </c>
      <c r="G557" s="5"/>
    </row>
    <row r="558" ht="13.5" spans="1:7">
      <c r="A558" s="16">
        <v>2</v>
      </c>
      <c r="B558" s="17" t="s">
        <v>356</v>
      </c>
      <c r="C558" s="17" t="s">
        <v>316</v>
      </c>
      <c r="D558" s="18" t="s">
        <v>316</v>
      </c>
      <c r="E558" s="19"/>
      <c r="F558" s="17" t="s">
        <v>316</v>
      </c>
      <c r="G558" s="5"/>
    </row>
    <row r="559" ht="13.5" spans="1:7">
      <c r="A559" s="16">
        <v>3</v>
      </c>
      <c r="B559" s="17" t="s">
        <v>357</v>
      </c>
      <c r="C559" s="17" t="s">
        <v>316</v>
      </c>
      <c r="D559" s="18" t="s">
        <v>316</v>
      </c>
      <c r="E559" s="19"/>
      <c r="F559" s="17" t="s">
        <v>316</v>
      </c>
      <c r="G559" s="5"/>
    </row>
    <row r="560" ht="13.5" spans="1:7">
      <c r="A560" s="20">
        <v>4</v>
      </c>
      <c r="B560" s="21" t="s">
        <v>358</v>
      </c>
      <c r="C560" s="22"/>
      <c r="D560" s="20"/>
      <c r="E560" s="23"/>
      <c r="F560" s="22"/>
      <c r="G560" s="22"/>
    </row>
    <row r="561" ht="13.5" spans="1:7">
      <c r="A561" s="20" t="s">
        <v>316</v>
      </c>
      <c r="B561" s="21" t="s">
        <v>359</v>
      </c>
      <c r="C561" s="22"/>
      <c r="D561" s="20" t="s">
        <v>34</v>
      </c>
      <c r="E561" s="23">
        <v>1</v>
      </c>
      <c r="F561" s="22"/>
      <c r="G561" s="22"/>
    </row>
    <row r="562" ht="13.5" spans="1:7">
      <c r="A562" s="70" t="s">
        <v>496</v>
      </c>
      <c r="B562" s="12" t="s">
        <v>497</v>
      </c>
      <c r="C562" s="13" t="s">
        <v>313</v>
      </c>
      <c r="D562" s="12" t="s">
        <v>395</v>
      </c>
      <c r="E562" s="12"/>
      <c r="F562" s="12" t="s">
        <v>396</v>
      </c>
      <c r="G562" s="14" t="s">
        <v>316</v>
      </c>
    </row>
    <row r="563" ht="13.5" spans="1:7">
      <c r="A563" s="15" t="s">
        <v>0</v>
      </c>
      <c r="B563" s="15" t="s">
        <v>317</v>
      </c>
      <c r="C563" s="15" t="s">
        <v>318</v>
      </c>
      <c r="D563" s="15" t="s">
        <v>18</v>
      </c>
      <c r="E563" s="15" t="s">
        <v>319</v>
      </c>
      <c r="F563" s="15" t="s">
        <v>320</v>
      </c>
      <c r="G563" s="15" t="s">
        <v>321</v>
      </c>
    </row>
    <row r="564" ht="13.5" spans="1:7">
      <c r="A564" s="16">
        <v>1</v>
      </c>
      <c r="B564" s="17" t="s">
        <v>397</v>
      </c>
      <c r="C564" s="17" t="s">
        <v>498</v>
      </c>
      <c r="D564" s="18" t="s">
        <v>345</v>
      </c>
      <c r="E564" s="19">
        <v>1</v>
      </c>
      <c r="F564" s="17" t="s">
        <v>346</v>
      </c>
      <c r="G564" s="5"/>
    </row>
    <row r="565" ht="13.5" spans="1:7">
      <c r="A565" s="16">
        <v>2</v>
      </c>
      <c r="B565" s="17" t="s">
        <v>325</v>
      </c>
      <c r="C565" s="17" t="s">
        <v>399</v>
      </c>
      <c r="D565" s="18" t="s">
        <v>345</v>
      </c>
      <c r="E565" s="19">
        <v>4</v>
      </c>
      <c r="F565" s="17" t="s">
        <v>346</v>
      </c>
      <c r="G565" s="5"/>
    </row>
    <row r="566" ht="13.5" spans="1:7">
      <c r="A566" s="16">
        <v>3</v>
      </c>
      <c r="B566" s="17" t="s">
        <v>325</v>
      </c>
      <c r="C566" s="17" t="s">
        <v>400</v>
      </c>
      <c r="D566" s="18" t="s">
        <v>345</v>
      </c>
      <c r="E566" s="19">
        <v>3</v>
      </c>
      <c r="F566" s="17" t="s">
        <v>346</v>
      </c>
      <c r="G566" s="5"/>
    </row>
    <row r="567" ht="13.5" spans="1:7">
      <c r="A567" s="16">
        <v>4</v>
      </c>
      <c r="B567" s="17" t="s">
        <v>401</v>
      </c>
      <c r="C567" s="17" t="s">
        <v>402</v>
      </c>
      <c r="D567" s="18" t="s">
        <v>345</v>
      </c>
      <c r="E567" s="19">
        <v>3</v>
      </c>
      <c r="F567" s="17" t="s">
        <v>346</v>
      </c>
      <c r="G567" s="5"/>
    </row>
    <row r="568" ht="13.5" spans="1:7">
      <c r="A568" s="16">
        <v>5</v>
      </c>
      <c r="B568" s="17" t="s">
        <v>403</v>
      </c>
      <c r="C568" s="17" t="s">
        <v>404</v>
      </c>
      <c r="D568" s="18" t="s">
        <v>345</v>
      </c>
      <c r="E568" s="19">
        <v>1</v>
      </c>
      <c r="F568" s="17" t="s">
        <v>346</v>
      </c>
      <c r="G568" s="5"/>
    </row>
    <row r="569" ht="13.5" spans="1:7">
      <c r="A569" s="16">
        <v>6</v>
      </c>
      <c r="B569" s="17" t="s">
        <v>405</v>
      </c>
      <c r="C569" s="17" t="s">
        <v>406</v>
      </c>
      <c r="D569" s="18" t="s">
        <v>34</v>
      </c>
      <c r="E569" s="19">
        <v>1</v>
      </c>
      <c r="F569" s="17" t="s">
        <v>346</v>
      </c>
      <c r="G569" s="5"/>
    </row>
    <row r="570" ht="13.5" spans="1:7">
      <c r="A570" s="16">
        <v>7</v>
      </c>
      <c r="B570" s="17" t="s">
        <v>407</v>
      </c>
      <c r="C570" s="17" t="s">
        <v>408</v>
      </c>
      <c r="D570" s="18" t="s">
        <v>345</v>
      </c>
      <c r="E570" s="19">
        <v>1</v>
      </c>
      <c r="F570" s="17" t="s">
        <v>346</v>
      </c>
      <c r="G570" s="5"/>
    </row>
    <row r="571" ht="13.5" spans="1:7">
      <c r="A571" s="16">
        <v>8</v>
      </c>
      <c r="B571" s="17" t="s">
        <v>409</v>
      </c>
      <c r="C571" s="17" t="s">
        <v>410</v>
      </c>
      <c r="D571" s="18" t="s">
        <v>345</v>
      </c>
      <c r="E571" s="19">
        <v>1</v>
      </c>
      <c r="F571" s="17" t="s">
        <v>346</v>
      </c>
      <c r="G571" s="5"/>
    </row>
    <row r="572" ht="13.5" spans="1:7">
      <c r="A572" s="16">
        <v>9</v>
      </c>
      <c r="B572" s="17" t="s">
        <v>407</v>
      </c>
      <c r="C572" s="17" t="s">
        <v>411</v>
      </c>
      <c r="D572" s="18" t="s">
        <v>345</v>
      </c>
      <c r="E572" s="19">
        <v>1</v>
      </c>
      <c r="F572" s="17" t="s">
        <v>346</v>
      </c>
      <c r="G572" s="5"/>
    </row>
    <row r="573" ht="13.5" spans="1:7">
      <c r="A573" s="16">
        <v>10</v>
      </c>
      <c r="B573" s="17" t="s">
        <v>412</v>
      </c>
      <c r="C573" s="17" t="s">
        <v>413</v>
      </c>
      <c r="D573" s="18" t="s">
        <v>345</v>
      </c>
      <c r="E573" s="19">
        <v>2</v>
      </c>
      <c r="F573" s="17" t="s">
        <v>346</v>
      </c>
      <c r="G573" s="5"/>
    </row>
    <row r="574" ht="13.5" spans="1:7">
      <c r="A574" s="16">
        <v>11</v>
      </c>
      <c r="B574" s="17" t="s">
        <v>412</v>
      </c>
      <c r="C574" s="17" t="s">
        <v>414</v>
      </c>
      <c r="D574" s="18" t="s">
        <v>345</v>
      </c>
      <c r="E574" s="19">
        <v>1</v>
      </c>
      <c r="F574" s="17" t="s">
        <v>346</v>
      </c>
      <c r="G574" s="5"/>
    </row>
    <row r="575" ht="13.5" spans="1:7">
      <c r="A575" s="16">
        <v>12</v>
      </c>
      <c r="B575" s="17" t="s">
        <v>325</v>
      </c>
      <c r="C575" s="17" t="s">
        <v>415</v>
      </c>
      <c r="D575" s="18" t="s">
        <v>345</v>
      </c>
      <c r="E575" s="19">
        <v>9</v>
      </c>
      <c r="F575" s="17" t="s">
        <v>346</v>
      </c>
      <c r="G575" s="5"/>
    </row>
    <row r="576" ht="13.5" spans="1:7">
      <c r="A576" s="16">
        <v>13</v>
      </c>
      <c r="B576" s="17" t="s">
        <v>401</v>
      </c>
      <c r="C576" s="17" t="s">
        <v>416</v>
      </c>
      <c r="D576" s="18" t="s">
        <v>345</v>
      </c>
      <c r="E576" s="19">
        <v>3</v>
      </c>
      <c r="F576" s="17" t="s">
        <v>346</v>
      </c>
      <c r="G576" s="5"/>
    </row>
    <row r="577" ht="13.5" spans="1:7">
      <c r="A577" s="16">
        <v>14</v>
      </c>
      <c r="B577" s="17" t="s">
        <v>350</v>
      </c>
      <c r="C577" s="17" t="s">
        <v>351</v>
      </c>
      <c r="D577" s="18" t="s">
        <v>352</v>
      </c>
      <c r="E577" s="19">
        <v>9</v>
      </c>
      <c r="F577" s="17" t="s">
        <v>316</v>
      </c>
      <c r="G577" s="5"/>
    </row>
    <row r="578" ht="13.5" spans="1:7">
      <c r="A578" s="16">
        <v>15</v>
      </c>
      <c r="B578" s="17" t="s">
        <v>350</v>
      </c>
      <c r="C578" s="17" t="s">
        <v>351</v>
      </c>
      <c r="D578" s="18" t="s">
        <v>352</v>
      </c>
      <c r="E578" s="19">
        <v>1</v>
      </c>
      <c r="F578" s="17" t="s">
        <v>316</v>
      </c>
      <c r="G578" s="5"/>
    </row>
    <row r="579" ht="13.5" spans="1:7">
      <c r="A579" s="16">
        <v>16</v>
      </c>
      <c r="B579" s="17" t="s">
        <v>350</v>
      </c>
      <c r="C579" s="17" t="s">
        <v>375</v>
      </c>
      <c r="D579" s="18" t="s">
        <v>352</v>
      </c>
      <c r="E579" s="19">
        <v>1</v>
      </c>
      <c r="F579" s="17" t="s">
        <v>316</v>
      </c>
      <c r="G579" s="5"/>
    </row>
    <row r="580" ht="13.5" spans="1:7">
      <c r="A580" s="16">
        <v>17</v>
      </c>
      <c r="B580" s="17" t="s">
        <v>350</v>
      </c>
      <c r="C580" s="17" t="s">
        <v>377</v>
      </c>
      <c r="D580" s="18" t="s">
        <v>352</v>
      </c>
      <c r="E580" s="19">
        <v>4</v>
      </c>
      <c r="F580" s="17" t="s">
        <v>316</v>
      </c>
      <c r="G580" s="5"/>
    </row>
    <row r="581" ht="13.5" spans="1:7">
      <c r="A581" s="16">
        <v>18</v>
      </c>
      <c r="B581" s="17" t="s">
        <v>355</v>
      </c>
      <c r="C581" s="17" t="s">
        <v>316</v>
      </c>
      <c r="D581" s="18" t="s">
        <v>316</v>
      </c>
      <c r="E581" s="19">
        <v>1</v>
      </c>
      <c r="F581" s="17" t="s">
        <v>316</v>
      </c>
      <c r="G581" s="5"/>
    </row>
    <row r="582" ht="13.5" spans="1:7">
      <c r="A582" s="16">
        <v>19</v>
      </c>
      <c r="B582" s="17" t="s">
        <v>354</v>
      </c>
      <c r="C582" s="17" t="s">
        <v>316</v>
      </c>
      <c r="D582" s="18" t="s">
        <v>316</v>
      </c>
      <c r="E582" s="19">
        <v>1</v>
      </c>
      <c r="F582" s="17" t="s">
        <v>316</v>
      </c>
      <c r="G582" s="5"/>
    </row>
    <row r="583" ht="13.5" spans="1:7">
      <c r="A583" s="16">
        <v>20</v>
      </c>
      <c r="B583" s="17" t="s">
        <v>418</v>
      </c>
      <c r="C583" s="17" t="s">
        <v>316</v>
      </c>
      <c r="D583" s="18" t="s">
        <v>316</v>
      </c>
      <c r="E583" s="19">
        <v>1</v>
      </c>
      <c r="F583" s="17" t="s">
        <v>316</v>
      </c>
      <c r="G583" s="5"/>
    </row>
    <row r="584" ht="13.5" spans="1:7">
      <c r="A584" s="16">
        <v>21</v>
      </c>
      <c r="B584" s="17" t="s">
        <v>356</v>
      </c>
      <c r="C584" s="17" t="s">
        <v>316</v>
      </c>
      <c r="D584" s="18" t="s">
        <v>316</v>
      </c>
      <c r="E584" s="19"/>
      <c r="F584" s="17" t="s">
        <v>316</v>
      </c>
      <c r="G584" s="5"/>
    </row>
    <row r="585" ht="13.5" spans="1:7">
      <c r="A585" s="16">
        <v>22</v>
      </c>
      <c r="B585" s="17" t="s">
        <v>357</v>
      </c>
      <c r="C585" s="17" t="s">
        <v>316</v>
      </c>
      <c r="D585" s="18" t="s">
        <v>316</v>
      </c>
      <c r="E585" s="19"/>
      <c r="F585" s="17" t="s">
        <v>316</v>
      </c>
      <c r="G585" s="5"/>
    </row>
    <row r="586" ht="13.5" spans="1:7">
      <c r="A586" s="20">
        <v>23</v>
      </c>
      <c r="B586" s="21" t="s">
        <v>358</v>
      </c>
      <c r="C586" s="22"/>
      <c r="D586" s="20"/>
      <c r="E586" s="23"/>
      <c r="F586" s="22"/>
      <c r="G586" s="22"/>
    </row>
    <row r="587" ht="13.5" spans="1:7">
      <c r="A587" s="20" t="s">
        <v>316</v>
      </c>
      <c r="B587" s="21" t="s">
        <v>359</v>
      </c>
      <c r="C587" s="22"/>
      <c r="D587" s="20" t="s">
        <v>34</v>
      </c>
      <c r="E587" s="23">
        <v>1</v>
      </c>
      <c r="F587" s="22"/>
      <c r="G587" s="22"/>
    </row>
    <row r="588" ht="13.5" spans="1:7">
      <c r="A588" s="70" t="s">
        <v>499</v>
      </c>
      <c r="B588" s="12" t="s">
        <v>500</v>
      </c>
      <c r="C588" s="13" t="s">
        <v>313</v>
      </c>
      <c r="D588" s="12" t="s">
        <v>395</v>
      </c>
      <c r="E588" s="12"/>
      <c r="F588" s="12" t="s">
        <v>421</v>
      </c>
      <c r="G588" s="14" t="s">
        <v>316</v>
      </c>
    </row>
    <row r="589" ht="13.5" spans="1:7">
      <c r="A589" s="15" t="s">
        <v>0</v>
      </c>
      <c r="B589" s="15" t="s">
        <v>317</v>
      </c>
      <c r="C589" s="15" t="s">
        <v>318</v>
      </c>
      <c r="D589" s="15" t="s">
        <v>18</v>
      </c>
      <c r="E589" s="15" t="s">
        <v>319</v>
      </c>
      <c r="F589" s="15" t="s">
        <v>320</v>
      </c>
      <c r="G589" s="15" t="s">
        <v>321</v>
      </c>
    </row>
    <row r="590" ht="13.5" spans="1:7">
      <c r="A590" s="16">
        <v>1</v>
      </c>
      <c r="B590" s="17" t="s">
        <v>422</v>
      </c>
      <c r="C590" s="17" t="s">
        <v>423</v>
      </c>
      <c r="D590" s="18" t="s">
        <v>345</v>
      </c>
      <c r="E590" s="19">
        <v>1</v>
      </c>
      <c r="F590" s="17" t="s">
        <v>346</v>
      </c>
      <c r="G590" s="5"/>
    </row>
    <row r="591" ht="13.5" spans="1:7">
      <c r="A591" s="16">
        <v>2</v>
      </c>
      <c r="B591" s="17" t="s">
        <v>325</v>
      </c>
      <c r="C591" s="17" t="s">
        <v>424</v>
      </c>
      <c r="D591" s="18" t="s">
        <v>345</v>
      </c>
      <c r="E591" s="19">
        <v>3</v>
      </c>
      <c r="F591" s="17" t="s">
        <v>346</v>
      </c>
      <c r="G591" s="5"/>
    </row>
    <row r="592" ht="13.5" spans="1:7">
      <c r="A592" s="16">
        <v>3</v>
      </c>
      <c r="B592" s="17" t="s">
        <v>401</v>
      </c>
      <c r="C592" s="17" t="s">
        <v>425</v>
      </c>
      <c r="D592" s="18" t="s">
        <v>345</v>
      </c>
      <c r="E592" s="19">
        <v>3</v>
      </c>
      <c r="F592" s="17" t="s">
        <v>346</v>
      </c>
      <c r="G592" s="5"/>
    </row>
    <row r="593" ht="13.5" spans="1:7">
      <c r="A593" s="16">
        <v>4</v>
      </c>
      <c r="B593" s="17" t="s">
        <v>334</v>
      </c>
      <c r="C593" s="17" t="s">
        <v>426</v>
      </c>
      <c r="D593" s="18" t="s">
        <v>34</v>
      </c>
      <c r="E593" s="19">
        <v>3</v>
      </c>
      <c r="F593" s="17" t="s">
        <v>346</v>
      </c>
      <c r="G593" s="5"/>
    </row>
    <row r="594" ht="13.5" spans="1:7">
      <c r="A594" s="16">
        <v>5</v>
      </c>
      <c r="B594" s="17" t="s">
        <v>427</v>
      </c>
      <c r="C594" s="17" t="s">
        <v>428</v>
      </c>
      <c r="D594" s="18" t="s">
        <v>345</v>
      </c>
      <c r="E594" s="19">
        <v>1</v>
      </c>
      <c r="F594" s="17" t="s">
        <v>346</v>
      </c>
      <c r="G594" s="5"/>
    </row>
    <row r="595" ht="13.5" spans="1:7">
      <c r="A595" s="16">
        <v>6</v>
      </c>
      <c r="B595" s="17" t="s">
        <v>429</v>
      </c>
      <c r="C595" s="17" t="s">
        <v>430</v>
      </c>
      <c r="D595" s="18" t="s">
        <v>345</v>
      </c>
      <c r="E595" s="19">
        <v>21</v>
      </c>
      <c r="F595" s="17" t="s">
        <v>346</v>
      </c>
      <c r="G595" s="5"/>
    </row>
    <row r="596" ht="13.5" spans="1:7">
      <c r="A596" s="16">
        <v>7</v>
      </c>
      <c r="B596" s="17" t="s">
        <v>431</v>
      </c>
      <c r="C596" s="17" t="s">
        <v>432</v>
      </c>
      <c r="D596" s="18" t="s">
        <v>345</v>
      </c>
      <c r="E596" s="19">
        <v>21</v>
      </c>
      <c r="F596" s="17" t="s">
        <v>346</v>
      </c>
      <c r="G596" s="5"/>
    </row>
    <row r="597" ht="13.5" spans="1:7">
      <c r="A597" s="16">
        <v>8</v>
      </c>
      <c r="B597" s="17" t="s">
        <v>433</v>
      </c>
      <c r="C597" s="17" t="s">
        <v>434</v>
      </c>
      <c r="D597" s="18" t="s">
        <v>345</v>
      </c>
      <c r="E597" s="19">
        <v>7</v>
      </c>
      <c r="F597" s="17" t="s">
        <v>346</v>
      </c>
      <c r="G597" s="5"/>
    </row>
    <row r="598" ht="13.5" spans="1:7">
      <c r="A598" s="16">
        <v>9</v>
      </c>
      <c r="B598" s="17" t="s">
        <v>435</v>
      </c>
      <c r="C598" s="17" t="s">
        <v>436</v>
      </c>
      <c r="D598" s="18" t="s">
        <v>345</v>
      </c>
      <c r="E598" s="19">
        <v>7</v>
      </c>
      <c r="F598" s="17" t="s">
        <v>346</v>
      </c>
      <c r="G598" s="5"/>
    </row>
    <row r="599" ht="13.5" spans="1:7">
      <c r="A599" s="16">
        <v>10</v>
      </c>
      <c r="B599" s="17" t="s">
        <v>437</v>
      </c>
      <c r="C599" s="17" t="s">
        <v>438</v>
      </c>
      <c r="D599" s="18" t="s">
        <v>345</v>
      </c>
      <c r="E599" s="19">
        <v>7</v>
      </c>
      <c r="F599" s="17" t="s">
        <v>346</v>
      </c>
      <c r="G599" s="5"/>
    </row>
    <row r="600" ht="13.5" spans="1:7">
      <c r="A600" s="16">
        <v>11</v>
      </c>
      <c r="B600" s="17" t="s">
        <v>350</v>
      </c>
      <c r="C600" s="17" t="s">
        <v>351</v>
      </c>
      <c r="D600" s="18" t="s">
        <v>352</v>
      </c>
      <c r="E600" s="19">
        <v>2.4</v>
      </c>
      <c r="F600" s="17" t="s">
        <v>316</v>
      </c>
      <c r="G600" s="5"/>
    </row>
    <row r="601" ht="13.5" spans="1:7">
      <c r="A601" s="16">
        <v>12</v>
      </c>
      <c r="B601" s="17" t="s">
        <v>350</v>
      </c>
      <c r="C601" s="17" t="s">
        <v>351</v>
      </c>
      <c r="D601" s="18" t="s">
        <v>352</v>
      </c>
      <c r="E601" s="19">
        <v>0.8</v>
      </c>
      <c r="F601" s="17" t="s">
        <v>316</v>
      </c>
      <c r="G601" s="5"/>
    </row>
    <row r="602" ht="13.5" spans="1:7">
      <c r="A602" s="16">
        <v>13</v>
      </c>
      <c r="B602" s="17" t="s">
        <v>350</v>
      </c>
      <c r="C602" s="17" t="s">
        <v>375</v>
      </c>
      <c r="D602" s="18" t="s">
        <v>352</v>
      </c>
      <c r="E602" s="19">
        <v>0.8</v>
      </c>
      <c r="F602" s="17" t="s">
        <v>316</v>
      </c>
      <c r="G602" s="5"/>
    </row>
    <row r="603" ht="13.5" spans="1:7">
      <c r="A603" s="16">
        <v>14</v>
      </c>
      <c r="B603" s="17" t="s">
        <v>350</v>
      </c>
      <c r="C603" s="17" t="s">
        <v>439</v>
      </c>
      <c r="D603" s="18" t="s">
        <v>352</v>
      </c>
      <c r="E603" s="19">
        <v>6</v>
      </c>
      <c r="F603" s="17" t="s">
        <v>316</v>
      </c>
      <c r="G603" s="5"/>
    </row>
    <row r="604" ht="13.5" spans="1:7">
      <c r="A604" s="16">
        <v>15</v>
      </c>
      <c r="B604" s="17" t="s">
        <v>355</v>
      </c>
      <c r="C604" s="17" t="s">
        <v>316</v>
      </c>
      <c r="D604" s="18" t="s">
        <v>316</v>
      </c>
      <c r="E604" s="19">
        <v>1</v>
      </c>
      <c r="F604" s="17" t="s">
        <v>316</v>
      </c>
      <c r="G604" s="5"/>
    </row>
    <row r="605" ht="13.5" spans="1:7">
      <c r="A605" s="16">
        <v>16</v>
      </c>
      <c r="B605" s="17" t="s">
        <v>354</v>
      </c>
      <c r="C605" s="17" t="s">
        <v>316</v>
      </c>
      <c r="D605" s="18" t="s">
        <v>316</v>
      </c>
      <c r="E605" s="19">
        <v>1</v>
      </c>
      <c r="F605" s="17" t="s">
        <v>316</v>
      </c>
      <c r="G605" s="5"/>
    </row>
    <row r="606" ht="13.5" spans="1:7">
      <c r="A606" s="16">
        <v>17</v>
      </c>
      <c r="B606" s="17" t="s">
        <v>418</v>
      </c>
      <c r="C606" s="17" t="s">
        <v>316</v>
      </c>
      <c r="D606" s="18" t="s">
        <v>316</v>
      </c>
      <c r="E606" s="19">
        <v>1</v>
      </c>
      <c r="F606" s="17" t="s">
        <v>316</v>
      </c>
      <c r="G606" s="5"/>
    </row>
    <row r="607" ht="13.5" spans="1:7">
      <c r="A607" s="16">
        <v>18</v>
      </c>
      <c r="B607" s="17" t="s">
        <v>356</v>
      </c>
      <c r="C607" s="17" t="s">
        <v>316</v>
      </c>
      <c r="D607" s="18" t="s">
        <v>316</v>
      </c>
      <c r="E607" s="19"/>
      <c r="F607" s="17" t="s">
        <v>316</v>
      </c>
      <c r="G607" s="5"/>
    </row>
    <row r="608" ht="13.5" spans="1:7">
      <c r="A608" s="16">
        <v>19</v>
      </c>
      <c r="B608" s="17" t="s">
        <v>357</v>
      </c>
      <c r="C608" s="17" t="s">
        <v>316</v>
      </c>
      <c r="D608" s="18" t="s">
        <v>316</v>
      </c>
      <c r="E608" s="19"/>
      <c r="F608" s="17" t="s">
        <v>316</v>
      </c>
      <c r="G608" s="5"/>
    </row>
    <row r="609" ht="13.5" spans="1:7">
      <c r="A609" s="20">
        <v>20</v>
      </c>
      <c r="B609" s="21" t="s">
        <v>358</v>
      </c>
      <c r="C609" s="22"/>
      <c r="D609" s="20"/>
      <c r="E609" s="23"/>
      <c r="F609" s="22"/>
      <c r="G609" s="22"/>
    </row>
    <row r="610" ht="13.5" spans="1:7">
      <c r="A610" s="20" t="s">
        <v>316</v>
      </c>
      <c r="B610" s="21" t="s">
        <v>359</v>
      </c>
      <c r="C610" s="22"/>
      <c r="D610" s="20" t="s">
        <v>34</v>
      </c>
      <c r="E610" s="23">
        <v>1</v>
      </c>
      <c r="F610" s="22"/>
      <c r="G610" s="22"/>
    </row>
    <row r="611" ht="13.5" spans="1:7">
      <c r="A611" s="70" t="s">
        <v>501</v>
      </c>
      <c r="B611" s="12" t="s">
        <v>502</v>
      </c>
      <c r="C611" s="13" t="s">
        <v>313</v>
      </c>
      <c r="D611" s="12" t="s">
        <v>395</v>
      </c>
      <c r="E611" s="12"/>
      <c r="F611" s="12" t="s">
        <v>442</v>
      </c>
      <c r="G611" s="14" t="s">
        <v>316</v>
      </c>
    </row>
    <row r="612" ht="13.5" spans="1:7">
      <c r="A612" s="15" t="s">
        <v>0</v>
      </c>
      <c r="B612" s="15" t="s">
        <v>317</v>
      </c>
      <c r="C612" s="15" t="s">
        <v>318</v>
      </c>
      <c r="D612" s="15" t="s">
        <v>18</v>
      </c>
      <c r="E612" s="15" t="s">
        <v>319</v>
      </c>
      <c r="F612" s="15" t="s">
        <v>320</v>
      </c>
      <c r="G612" s="15" t="s">
        <v>321</v>
      </c>
    </row>
    <row r="613" ht="13.5" spans="1:7">
      <c r="A613" s="16">
        <v>1</v>
      </c>
      <c r="B613" s="17" t="s">
        <v>443</v>
      </c>
      <c r="C613" s="17" t="s">
        <v>444</v>
      </c>
      <c r="D613" s="18" t="s">
        <v>345</v>
      </c>
      <c r="E613" s="19">
        <v>9</v>
      </c>
      <c r="F613" s="17" t="s">
        <v>346</v>
      </c>
      <c r="G613" s="5"/>
    </row>
    <row r="614" ht="13.5" spans="1:7">
      <c r="A614" s="16">
        <v>2</v>
      </c>
      <c r="B614" s="17" t="s">
        <v>325</v>
      </c>
      <c r="C614" s="17" t="s">
        <v>445</v>
      </c>
      <c r="D614" s="18" t="s">
        <v>345</v>
      </c>
      <c r="E614" s="19">
        <v>27</v>
      </c>
      <c r="F614" s="17" t="s">
        <v>346</v>
      </c>
      <c r="G614" s="5"/>
    </row>
    <row r="615" ht="13.5" spans="1:7">
      <c r="A615" s="16">
        <v>3</v>
      </c>
      <c r="B615" s="17" t="s">
        <v>401</v>
      </c>
      <c r="C615" s="17" t="s">
        <v>446</v>
      </c>
      <c r="D615" s="18" t="s">
        <v>345</v>
      </c>
      <c r="E615" s="19">
        <v>9</v>
      </c>
      <c r="F615" s="17" t="s">
        <v>346</v>
      </c>
      <c r="G615" s="5"/>
    </row>
    <row r="616" ht="13.5" spans="1:7">
      <c r="A616" s="16">
        <v>4</v>
      </c>
      <c r="B616" s="17" t="s">
        <v>350</v>
      </c>
      <c r="C616" s="17" t="s">
        <v>351</v>
      </c>
      <c r="D616" s="18" t="s">
        <v>352</v>
      </c>
      <c r="E616" s="19">
        <v>2.4</v>
      </c>
      <c r="F616" s="17" t="s">
        <v>316</v>
      </c>
      <c r="G616" s="5"/>
    </row>
    <row r="617" ht="13.5" spans="1:7">
      <c r="A617" s="16">
        <v>5</v>
      </c>
      <c r="B617" s="17" t="s">
        <v>447</v>
      </c>
      <c r="C617" s="17" t="s">
        <v>448</v>
      </c>
      <c r="D617" s="18" t="s">
        <v>352</v>
      </c>
      <c r="E617" s="19">
        <v>2</v>
      </c>
      <c r="F617" s="17" t="s">
        <v>316</v>
      </c>
      <c r="G617" s="5"/>
    </row>
    <row r="618" ht="13.5" spans="1:7">
      <c r="A618" s="16">
        <v>6</v>
      </c>
      <c r="B618" s="17" t="s">
        <v>350</v>
      </c>
      <c r="C618" s="17" t="s">
        <v>351</v>
      </c>
      <c r="D618" s="18" t="s">
        <v>352</v>
      </c>
      <c r="E618" s="19">
        <v>2</v>
      </c>
      <c r="F618" s="17" t="s">
        <v>316</v>
      </c>
      <c r="G618" s="5"/>
    </row>
    <row r="619" ht="13.5" spans="1:7">
      <c r="A619" s="16">
        <v>7</v>
      </c>
      <c r="B619" s="17" t="s">
        <v>350</v>
      </c>
      <c r="C619" s="17" t="s">
        <v>351</v>
      </c>
      <c r="D619" s="18" t="s">
        <v>352</v>
      </c>
      <c r="E619" s="19">
        <v>0.6</v>
      </c>
      <c r="F619" s="17" t="s">
        <v>316</v>
      </c>
      <c r="G619" s="5"/>
    </row>
    <row r="620" ht="13.5" spans="1:7">
      <c r="A620" s="16">
        <v>8</v>
      </c>
      <c r="B620" s="17" t="s">
        <v>350</v>
      </c>
      <c r="C620" s="17" t="s">
        <v>375</v>
      </c>
      <c r="D620" s="18" t="s">
        <v>352</v>
      </c>
      <c r="E620" s="19">
        <v>0.6</v>
      </c>
      <c r="F620" s="17" t="s">
        <v>316</v>
      </c>
      <c r="G620" s="5"/>
    </row>
    <row r="621" ht="13.5" spans="1:7">
      <c r="A621" s="16">
        <v>9</v>
      </c>
      <c r="B621" s="17" t="s">
        <v>350</v>
      </c>
      <c r="C621" s="17" t="s">
        <v>377</v>
      </c>
      <c r="D621" s="18" t="s">
        <v>352</v>
      </c>
      <c r="E621" s="19">
        <v>6</v>
      </c>
      <c r="F621" s="17" t="s">
        <v>316</v>
      </c>
      <c r="G621" s="5"/>
    </row>
    <row r="622" ht="13.5" spans="1:7">
      <c r="A622" s="16">
        <v>10</v>
      </c>
      <c r="B622" s="17" t="s">
        <v>355</v>
      </c>
      <c r="C622" s="17" t="s">
        <v>316</v>
      </c>
      <c r="D622" s="18" t="s">
        <v>316</v>
      </c>
      <c r="E622" s="19">
        <v>1</v>
      </c>
      <c r="F622" s="17" t="s">
        <v>316</v>
      </c>
      <c r="G622" s="5"/>
    </row>
    <row r="623" ht="13.5" spans="1:7">
      <c r="A623" s="16">
        <v>11</v>
      </c>
      <c r="B623" s="17" t="s">
        <v>354</v>
      </c>
      <c r="C623" s="17" t="s">
        <v>316</v>
      </c>
      <c r="D623" s="18" t="s">
        <v>316</v>
      </c>
      <c r="E623" s="19">
        <v>1</v>
      </c>
      <c r="F623" s="17" t="s">
        <v>316</v>
      </c>
      <c r="G623" s="5"/>
    </row>
    <row r="624" ht="13.5" spans="1:7">
      <c r="A624" s="16">
        <v>12</v>
      </c>
      <c r="B624" s="17" t="s">
        <v>418</v>
      </c>
      <c r="C624" s="17" t="s">
        <v>316</v>
      </c>
      <c r="D624" s="18" t="s">
        <v>316</v>
      </c>
      <c r="E624" s="19">
        <v>1</v>
      </c>
      <c r="F624" s="17" t="s">
        <v>316</v>
      </c>
      <c r="G624" s="5"/>
    </row>
    <row r="625" ht="13.5" spans="1:7">
      <c r="A625" s="16">
        <v>13</v>
      </c>
      <c r="B625" s="17" t="s">
        <v>356</v>
      </c>
      <c r="C625" s="17" t="s">
        <v>316</v>
      </c>
      <c r="D625" s="18" t="s">
        <v>316</v>
      </c>
      <c r="E625" s="19"/>
      <c r="F625" s="17" t="s">
        <v>316</v>
      </c>
      <c r="G625" s="5"/>
    </row>
    <row r="626" ht="13.5" spans="1:7">
      <c r="A626" s="16">
        <v>14</v>
      </c>
      <c r="B626" s="17" t="s">
        <v>357</v>
      </c>
      <c r="C626" s="17" t="s">
        <v>316</v>
      </c>
      <c r="D626" s="18" t="s">
        <v>316</v>
      </c>
      <c r="E626" s="19"/>
      <c r="F626" s="17" t="s">
        <v>316</v>
      </c>
      <c r="G626" s="5"/>
    </row>
    <row r="627" ht="13.5" spans="1:7">
      <c r="A627" s="20">
        <v>15</v>
      </c>
      <c r="B627" s="21" t="s">
        <v>358</v>
      </c>
      <c r="C627" s="22"/>
      <c r="D627" s="20"/>
      <c r="E627" s="23"/>
      <c r="F627" s="22"/>
      <c r="G627" s="22"/>
    </row>
    <row r="628" ht="13.5" spans="1:7">
      <c r="A628" s="20" t="s">
        <v>316</v>
      </c>
      <c r="B628" s="21" t="s">
        <v>359</v>
      </c>
      <c r="C628" s="22"/>
      <c r="D628" s="20" t="s">
        <v>34</v>
      </c>
      <c r="E628" s="23">
        <v>1</v>
      </c>
      <c r="F628" s="22"/>
      <c r="G628" s="22"/>
    </row>
    <row r="629" ht="13.5" spans="1:7">
      <c r="A629" s="70" t="s">
        <v>503</v>
      </c>
      <c r="B629" s="12" t="s">
        <v>504</v>
      </c>
      <c r="C629" s="13" t="s">
        <v>313</v>
      </c>
      <c r="D629" s="12" t="s">
        <v>395</v>
      </c>
      <c r="E629" s="12"/>
      <c r="F629" s="12" t="s">
        <v>456</v>
      </c>
      <c r="G629" s="14" t="s">
        <v>316</v>
      </c>
    </row>
    <row r="630" ht="13.5" spans="1:7">
      <c r="A630" s="15" t="s">
        <v>0</v>
      </c>
      <c r="B630" s="15" t="s">
        <v>317</v>
      </c>
      <c r="C630" s="15" t="s">
        <v>318</v>
      </c>
      <c r="D630" s="15" t="s">
        <v>18</v>
      </c>
      <c r="E630" s="15" t="s">
        <v>319</v>
      </c>
      <c r="F630" s="15" t="s">
        <v>320</v>
      </c>
      <c r="G630" s="15" t="s">
        <v>321</v>
      </c>
    </row>
    <row r="631" ht="13.5" spans="1:7">
      <c r="A631" s="16">
        <v>1</v>
      </c>
      <c r="B631" s="17" t="s">
        <v>397</v>
      </c>
      <c r="C631" s="17" t="s">
        <v>498</v>
      </c>
      <c r="D631" s="18" t="s">
        <v>345</v>
      </c>
      <c r="E631" s="19">
        <v>1</v>
      </c>
      <c r="F631" s="17" t="s">
        <v>346</v>
      </c>
      <c r="G631" s="5"/>
    </row>
    <row r="632" ht="13.5" spans="1:7">
      <c r="A632" s="16">
        <v>2</v>
      </c>
      <c r="B632" s="17" t="s">
        <v>325</v>
      </c>
      <c r="C632" s="17" t="s">
        <v>399</v>
      </c>
      <c r="D632" s="18" t="s">
        <v>345</v>
      </c>
      <c r="E632" s="19">
        <v>4</v>
      </c>
      <c r="F632" s="17" t="s">
        <v>346</v>
      </c>
      <c r="G632" s="5"/>
    </row>
    <row r="633" ht="13.5" spans="1:7">
      <c r="A633" s="16">
        <v>3</v>
      </c>
      <c r="B633" s="17" t="s">
        <v>401</v>
      </c>
      <c r="C633" s="17" t="s">
        <v>402</v>
      </c>
      <c r="D633" s="18" t="s">
        <v>345</v>
      </c>
      <c r="E633" s="19">
        <v>3</v>
      </c>
      <c r="F633" s="17" t="s">
        <v>346</v>
      </c>
      <c r="G633" s="5"/>
    </row>
    <row r="634" ht="13.5" spans="1:7">
      <c r="A634" s="16">
        <v>4</v>
      </c>
      <c r="B634" s="17" t="s">
        <v>403</v>
      </c>
      <c r="C634" s="17" t="s">
        <v>404</v>
      </c>
      <c r="D634" s="18" t="s">
        <v>345</v>
      </c>
      <c r="E634" s="19">
        <v>1</v>
      </c>
      <c r="F634" s="17" t="s">
        <v>346</v>
      </c>
      <c r="G634" s="5"/>
    </row>
    <row r="635" ht="13.5" spans="1:7">
      <c r="A635" s="16">
        <v>5</v>
      </c>
      <c r="B635" s="17" t="s">
        <v>405</v>
      </c>
      <c r="C635" s="17" t="s">
        <v>406</v>
      </c>
      <c r="D635" s="18" t="s">
        <v>34</v>
      </c>
      <c r="E635" s="19">
        <v>1</v>
      </c>
      <c r="F635" s="17" t="s">
        <v>346</v>
      </c>
      <c r="G635" s="5"/>
    </row>
    <row r="636" ht="13.5" spans="1:7">
      <c r="A636" s="16">
        <v>6</v>
      </c>
      <c r="B636" s="17" t="s">
        <v>350</v>
      </c>
      <c r="C636" s="17" t="s">
        <v>351</v>
      </c>
      <c r="D636" s="18" t="s">
        <v>352</v>
      </c>
      <c r="E636" s="19">
        <v>9</v>
      </c>
      <c r="F636" s="17" t="s">
        <v>316</v>
      </c>
      <c r="G636" s="5"/>
    </row>
    <row r="637" ht="13.5" spans="1:7">
      <c r="A637" s="16">
        <v>7</v>
      </c>
      <c r="B637" s="17" t="s">
        <v>350</v>
      </c>
      <c r="C637" s="17" t="s">
        <v>351</v>
      </c>
      <c r="D637" s="18" t="s">
        <v>352</v>
      </c>
      <c r="E637" s="19">
        <v>1</v>
      </c>
      <c r="F637" s="17" t="s">
        <v>316</v>
      </c>
      <c r="G637" s="5"/>
    </row>
    <row r="638" ht="13.5" spans="1:7">
      <c r="A638" s="16">
        <v>8</v>
      </c>
      <c r="B638" s="17" t="s">
        <v>350</v>
      </c>
      <c r="C638" s="17" t="s">
        <v>375</v>
      </c>
      <c r="D638" s="18" t="s">
        <v>352</v>
      </c>
      <c r="E638" s="19">
        <v>1</v>
      </c>
      <c r="F638" s="17" t="s">
        <v>316</v>
      </c>
      <c r="G638" s="5"/>
    </row>
    <row r="639" ht="13.5" spans="1:7">
      <c r="A639" s="16">
        <v>9</v>
      </c>
      <c r="B639" s="17" t="s">
        <v>355</v>
      </c>
      <c r="C639" s="17" t="s">
        <v>316</v>
      </c>
      <c r="D639" s="18" t="s">
        <v>316</v>
      </c>
      <c r="E639" s="19">
        <v>1</v>
      </c>
      <c r="F639" s="17" t="s">
        <v>316</v>
      </c>
      <c r="G639" s="5"/>
    </row>
    <row r="640" ht="13.5" spans="1:7">
      <c r="A640" s="16">
        <v>10</v>
      </c>
      <c r="B640" s="17" t="s">
        <v>354</v>
      </c>
      <c r="C640" s="17" t="s">
        <v>316</v>
      </c>
      <c r="D640" s="18" t="s">
        <v>316</v>
      </c>
      <c r="E640" s="19">
        <v>1</v>
      </c>
      <c r="F640" s="17" t="s">
        <v>316</v>
      </c>
      <c r="G640" s="5"/>
    </row>
    <row r="641" ht="13.5" spans="1:7">
      <c r="A641" s="16">
        <v>11</v>
      </c>
      <c r="B641" s="17" t="s">
        <v>418</v>
      </c>
      <c r="C641" s="17" t="s">
        <v>316</v>
      </c>
      <c r="D641" s="18" t="s">
        <v>316</v>
      </c>
      <c r="E641" s="19">
        <v>1</v>
      </c>
      <c r="F641" s="17" t="s">
        <v>316</v>
      </c>
      <c r="G641" s="5"/>
    </row>
    <row r="642" ht="13.5" spans="1:7">
      <c r="A642" s="16">
        <v>12</v>
      </c>
      <c r="B642" s="17" t="s">
        <v>356</v>
      </c>
      <c r="C642" s="17" t="s">
        <v>316</v>
      </c>
      <c r="D642" s="18" t="s">
        <v>316</v>
      </c>
      <c r="E642" s="19"/>
      <c r="F642" s="17" t="s">
        <v>316</v>
      </c>
      <c r="G642" s="5"/>
    </row>
    <row r="643" ht="13.5" spans="1:7">
      <c r="A643" s="16">
        <v>13</v>
      </c>
      <c r="B643" s="17" t="s">
        <v>357</v>
      </c>
      <c r="C643" s="17" t="s">
        <v>316</v>
      </c>
      <c r="D643" s="18" t="s">
        <v>316</v>
      </c>
      <c r="E643" s="19"/>
      <c r="F643" s="17" t="s">
        <v>316</v>
      </c>
      <c r="G643" s="5"/>
    </row>
    <row r="644" ht="13.5" spans="1:7">
      <c r="A644" s="20">
        <v>14</v>
      </c>
      <c r="B644" s="21" t="s">
        <v>358</v>
      </c>
      <c r="C644" s="22"/>
      <c r="D644" s="20"/>
      <c r="E644" s="23"/>
      <c r="F644" s="22"/>
      <c r="G644" s="22"/>
    </row>
    <row r="645" ht="13.5" spans="1:7">
      <c r="A645" s="20" t="s">
        <v>316</v>
      </c>
      <c r="B645" s="21" t="s">
        <v>359</v>
      </c>
      <c r="C645" s="22"/>
      <c r="D645" s="20" t="s">
        <v>34</v>
      </c>
      <c r="E645" s="23">
        <v>1</v>
      </c>
      <c r="F645" s="22"/>
      <c r="G645" s="22"/>
    </row>
    <row r="646" ht="13.5" spans="1:7">
      <c r="A646" s="70" t="s">
        <v>505</v>
      </c>
      <c r="B646" s="12" t="s">
        <v>506</v>
      </c>
      <c r="C646" s="13" t="s">
        <v>313</v>
      </c>
      <c r="D646" s="12" t="s">
        <v>395</v>
      </c>
      <c r="E646" s="12"/>
      <c r="F646" s="12" t="s">
        <v>396</v>
      </c>
      <c r="G646" s="14" t="s">
        <v>316</v>
      </c>
    </row>
    <row r="647" ht="13.5" spans="1:7">
      <c r="A647" s="15" t="s">
        <v>0</v>
      </c>
      <c r="B647" s="15" t="s">
        <v>317</v>
      </c>
      <c r="C647" s="15" t="s">
        <v>318</v>
      </c>
      <c r="D647" s="15" t="s">
        <v>18</v>
      </c>
      <c r="E647" s="15" t="s">
        <v>319</v>
      </c>
      <c r="F647" s="15" t="s">
        <v>320</v>
      </c>
      <c r="G647" s="15" t="s">
        <v>321</v>
      </c>
    </row>
    <row r="648" ht="13.5" spans="1:7">
      <c r="A648" s="16">
        <v>1</v>
      </c>
      <c r="B648" s="17" t="s">
        <v>397</v>
      </c>
      <c r="C648" s="17" t="s">
        <v>498</v>
      </c>
      <c r="D648" s="18" t="s">
        <v>345</v>
      </c>
      <c r="E648" s="19">
        <v>1</v>
      </c>
      <c r="F648" s="17" t="s">
        <v>346</v>
      </c>
      <c r="G648" s="5"/>
    </row>
    <row r="649" ht="13.5" spans="1:7">
      <c r="A649" s="16">
        <v>2</v>
      </c>
      <c r="B649" s="17" t="s">
        <v>325</v>
      </c>
      <c r="C649" s="17" t="s">
        <v>399</v>
      </c>
      <c r="D649" s="18" t="s">
        <v>345</v>
      </c>
      <c r="E649" s="19">
        <v>4</v>
      </c>
      <c r="F649" s="17" t="s">
        <v>346</v>
      </c>
      <c r="G649" s="5"/>
    </row>
    <row r="650" ht="13.5" spans="1:7">
      <c r="A650" s="16">
        <v>3</v>
      </c>
      <c r="B650" s="17" t="s">
        <v>325</v>
      </c>
      <c r="C650" s="17" t="s">
        <v>400</v>
      </c>
      <c r="D650" s="18" t="s">
        <v>345</v>
      </c>
      <c r="E650" s="19">
        <v>3</v>
      </c>
      <c r="F650" s="17" t="s">
        <v>346</v>
      </c>
      <c r="G650" s="5"/>
    </row>
    <row r="651" ht="13.5" spans="1:7">
      <c r="A651" s="16">
        <v>4</v>
      </c>
      <c r="B651" s="17" t="s">
        <v>401</v>
      </c>
      <c r="C651" s="17" t="s">
        <v>402</v>
      </c>
      <c r="D651" s="18" t="s">
        <v>345</v>
      </c>
      <c r="E651" s="19">
        <v>3</v>
      </c>
      <c r="F651" s="17" t="s">
        <v>346</v>
      </c>
      <c r="G651" s="5"/>
    </row>
    <row r="652" ht="13.5" spans="1:7">
      <c r="A652" s="16">
        <v>5</v>
      </c>
      <c r="B652" s="17" t="s">
        <v>403</v>
      </c>
      <c r="C652" s="17" t="s">
        <v>404</v>
      </c>
      <c r="D652" s="18" t="s">
        <v>345</v>
      </c>
      <c r="E652" s="19">
        <v>1</v>
      </c>
      <c r="F652" s="17" t="s">
        <v>346</v>
      </c>
      <c r="G652" s="5"/>
    </row>
    <row r="653" ht="13.5" spans="1:7">
      <c r="A653" s="16">
        <v>6</v>
      </c>
      <c r="B653" s="17" t="s">
        <v>405</v>
      </c>
      <c r="C653" s="17" t="s">
        <v>406</v>
      </c>
      <c r="D653" s="18" t="s">
        <v>34</v>
      </c>
      <c r="E653" s="19">
        <v>1</v>
      </c>
      <c r="F653" s="17" t="s">
        <v>346</v>
      </c>
      <c r="G653" s="5"/>
    </row>
    <row r="654" ht="13.5" spans="1:7">
      <c r="A654" s="16">
        <v>7</v>
      </c>
      <c r="B654" s="17" t="s">
        <v>407</v>
      </c>
      <c r="C654" s="17" t="s">
        <v>408</v>
      </c>
      <c r="D654" s="18" t="s">
        <v>345</v>
      </c>
      <c r="E654" s="19">
        <v>1</v>
      </c>
      <c r="F654" s="17" t="s">
        <v>346</v>
      </c>
      <c r="G654" s="5"/>
    </row>
    <row r="655" ht="13.5" spans="1:7">
      <c r="A655" s="16">
        <v>8</v>
      </c>
      <c r="B655" s="17" t="s">
        <v>409</v>
      </c>
      <c r="C655" s="17" t="s">
        <v>410</v>
      </c>
      <c r="D655" s="18" t="s">
        <v>345</v>
      </c>
      <c r="E655" s="19">
        <v>1</v>
      </c>
      <c r="F655" s="17" t="s">
        <v>346</v>
      </c>
      <c r="G655" s="5"/>
    </row>
    <row r="656" ht="13.5" spans="1:7">
      <c r="A656" s="16">
        <v>9</v>
      </c>
      <c r="B656" s="17" t="s">
        <v>407</v>
      </c>
      <c r="C656" s="17" t="s">
        <v>411</v>
      </c>
      <c r="D656" s="18" t="s">
        <v>345</v>
      </c>
      <c r="E656" s="19">
        <v>1</v>
      </c>
      <c r="F656" s="17" t="s">
        <v>346</v>
      </c>
      <c r="G656" s="5"/>
    </row>
    <row r="657" ht="13.5" spans="1:7">
      <c r="A657" s="16">
        <v>10</v>
      </c>
      <c r="B657" s="17" t="s">
        <v>412</v>
      </c>
      <c r="C657" s="17" t="s">
        <v>413</v>
      </c>
      <c r="D657" s="18" t="s">
        <v>345</v>
      </c>
      <c r="E657" s="19">
        <v>2</v>
      </c>
      <c r="F657" s="17" t="s">
        <v>346</v>
      </c>
      <c r="G657" s="5"/>
    </row>
    <row r="658" ht="13.5" spans="1:7">
      <c r="A658" s="16">
        <v>11</v>
      </c>
      <c r="B658" s="17" t="s">
        <v>412</v>
      </c>
      <c r="C658" s="17" t="s">
        <v>414</v>
      </c>
      <c r="D658" s="18" t="s">
        <v>345</v>
      </c>
      <c r="E658" s="19">
        <v>1</v>
      </c>
      <c r="F658" s="17" t="s">
        <v>346</v>
      </c>
      <c r="G658" s="5"/>
    </row>
    <row r="659" ht="13.5" spans="1:7">
      <c r="A659" s="16">
        <v>12</v>
      </c>
      <c r="B659" s="17" t="s">
        <v>325</v>
      </c>
      <c r="C659" s="17" t="s">
        <v>415</v>
      </c>
      <c r="D659" s="18" t="s">
        <v>345</v>
      </c>
      <c r="E659" s="19">
        <v>9</v>
      </c>
      <c r="F659" s="17" t="s">
        <v>346</v>
      </c>
      <c r="G659" s="5"/>
    </row>
    <row r="660" ht="13.5" spans="1:7">
      <c r="A660" s="16">
        <v>13</v>
      </c>
      <c r="B660" s="17" t="s">
        <v>401</v>
      </c>
      <c r="C660" s="17" t="s">
        <v>416</v>
      </c>
      <c r="D660" s="18" t="s">
        <v>345</v>
      </c>
      <c r="E660" s="19">
        <v>3</v>
      </c>
      <c r="F660" s="17" t="s">
        <v>346</v>
      </c>
      <c r="G660" s="5"/>
    </row>
    <row r="661" ht="13.5" spans="1:7">
      <c r="A661" s="16">
        <v>14</v>
      </c>
      <c r="B661" s="17" t="s">
        <v>350</v>
      </c>
      <c r="C661" s="17" t="s">
        <v>351</v>
      </c>
      <c r="D661" s="18" t="s">
        <v>352</v>
      </c>
      <c r="E661" s="19">
        <v>9</v>
      </c>
      <c r="F661" s="17" t="s">
        <v>316</v>
      </c>
      <c r="G661" s="5"/>
    </row>
    <row r="662" ht="13.5" spans="1:7">
      <c r="A662" s="16">
        <v>15</v>
      </c>
      <c r="B662" s="17" t="s">
        <v>350</v>
      </c>
      <c r="C662" s="17" t="s">
        <v>351</v>
      </c>
      <c r="D662" s="18" t="s">
        <v>352</v>
      </c>
      <c r="E662" s="19">
        <v>1</v>
      </c>
      <c r="F662" s="17" t="s">
        <v>316</v>
      </c>
      <c r="G662" s="5"/>
    </row>
    <row r="663" ht="13.5" spans="1:7">
      <c r="A663" s="16">
        <v>16</v>
      </c>
      <c r="B663" s="17" t="s">
        <v>350</v>
      </c>
      <c r="C663" s="17" t="s">
        <v>375</v>
      </c>
      <c r="D663" s="18" t="s">
        <v>352</v>
      </c>
      <c r="E663" s="19">
        <v>1</v>
      </c>
      <c r="F663" s="17" t="s">
        <v>316</v>
      </c>
      <c r="G663" s="5"/>
    </row>
    <row r="664" ht="13.5" spans="1:7">
      <c r="A664" s="16">
        <v>17</v>
      </c>
      <c r="B664" s="17" t="s">
        <v>350</v>
      </c>
      <c r="C664" s="17" t="s">
        <v>377</v>
      </c>
      <c r="D664" s="18" t="s">
        <v>352</v>
      </c>
      <c r="E664" s="19">
        <v>4</v>
      </c>
      <c r="F664" s="17" t="s">
        <v>316</v>
      </c>
      <c r="G664" s="5"/>
    </row>
    <row r="665" ht="13.5" spans="1:7">
      <c r="A665" s="16">
        <v>18</v>
      </c>
      <c r="B665" s="17" t="s">
        <v>355</v>
      </c>
      <c r="C665" s="17" t="s">
        <v>316</v>
      </c>
      <c r="D665" s="18" t="s">
        <v>316</v>
      </c>
      <c r="E665" s="19">
        <v>1</v>
      </c>
      <c r="F665" s="17" t="s">
        <v>316</v>
      </c>
      <c r="G665" s="5"/>
    </row>
    <row r="666" ht="13.5" spans="1:7">
      <c r="A666" s="16">
        <v>19</v>
      </c>
      <c r="B666" s="17" t="s">
        <v>354</v>
      </c>
      <c r="C666" s="17" t="s">
        <v>316</v>
      </c>
      <c r="D666" s="18" t="s">
        <v>316</v>
      </c>
      <c r="E666" s="19">
        <v>1</v>
      </c>
      <c r="F666" s="17" t="s">
        <v>316</v>
      </c>
      <c r="G666" s="5"/>
    </row>
    <row r="667" ht="13.5" spans="1:7">
      <c r="A667" s="16">
        <v>20</v>
      </c>
      <c r="B667" s="17" t="s">
        <v>418</v>
      </c>
      <c r="C667" s="17" t="s">
        <v>316</v>
      </c>
      <c r="D667" s="18" t="s">
        <v>316</v>
      </c>
      <c r="E667" s="19">
        <v>1</v>
      </c>
      <c r="F667" s="17" t="s">
        <v>316</v>
      </c>
      <c r="G667" s="5"/>
    </row>
    <row r="668" ht="13.5" spans="1:7">
      <c r="A668" s="16">
        <v>21</v>
      </c>
      <c r="B668" s="17" t="s">
        <v>356</v>
      </c>
      <c r="C668" s="17" t="s">
        <v>316</v>
      </c>
      <c r="D668" s="18" t="s">
        <v>316</v>
      </c>
      <c r="E668" s="19"/>
      <c r="F668" s="17" t="s">
        <v>316</v>
      </c>
      <c r="G668" s="5"/>
    </row>
    <row r="669" ht="13.5" spans="1:7">
      <c r="A669" s="16">
        <v>22</v>
      </c>
      <c r="B669" s="17" t="s">
        <v>357</v>
      </c>
      <c r="C669" s="17" t="s">
        <v>316</v>
      </c>
      <c r="D669" s="18" t="s">
        <v>316</v>
      </c>
      <c r="E669" s="19"/>
      <c r="F669" s="17" t="s">
        <v>316</v>
      </c>
      <c r="G669" s="5"/>
    </row>
    <row r="670" ht="13.5" spans="1:7">
      <c r="A670" s="20">
        <v>23</v>
      </c>
      <c r="B670" s="21" t="s">
        <v>358</v>
      </c>
      <c r="C670" s="22"/>
      <c r="D670" s="20"/>
      <c r="E670" s="23"/>
      <c r="F670" s="22"/>
      <c r="G670" s="22"/>
    </row>
    <row r="671" ht="13.5" spans="1:7">
      <c r="A671" s="20" t="s">
        <v>316</v>
      </c>
      <c r="B671" s="21" t="s">
        <v>359</v>
      </c>
      <c r="C671" s="22"/>
      <c r="D671" s="20" t="s">
        <v>34</v>
      </c>
      <c r="E671" s="23">
        <v>1</v>
      </c>
      <c r="F671" s="22"/>
      <c r="G671" s="22"/>
    </row>
    <row r="672" ht="13.5" spans="1:7">
      <c r="A672" s="70" t="s">
        <v>507</v>
      </c>
      <c r="B672" s="12" t="s">
        <v>508</v>
      </c>
      <c r="C672" s="13" t="s">
        <v>313</v>
      </c>
      <c r="D672" s="12" t="s">
        <v>395</v>
      </c>
      <c r="E672" s="12"/>
      <c r="F672" s="12" t="s">
        <v>421</v>
      </c>
      <c r="G672" s="14" t="s">
        <v>316</v>
      </c>
    </row>
    <row r="673" ht="13.5" spans="1:7">
      <c r="A673" s="15" t="s">
        <v>0</v>
      </c>
      <c r="B673" s="15" t="s">
        <v>317</v>
      </c>
      <c r="C673" s="15" t="s">
        <v>318</v>
      </c>
      <c r="D673" s="15" t="s">
        <v>18</v>
      </c>
      <c r="E673" s="15" t="s">
        <v>319</v>
      </c>
      <c r="F673" s="15" t="s">
        <v>320</v>
      </c>
      <c r="G673" s="15" t="s">
        <v>321</v>
      </c>
    </row>
    <row r="674" ht="13.5" spans="1:7">
      <c r="A674" s="16">
        <v>1</v>
      </c>
      <c r="B674" s="17" t="s">
        <v>422</v>
      </c>
      <c r="C674" s="17" t="s">
        <v>423</v>
      </c>
      <c r="D674" s="18" t="s">
        <v>345</v>
      </c>
      <c r="E674" s="19">
        <v>1</v>
      </c>
      <c r="F674" s="17" t="s">
        <v>346</v>
      </c>
      <c r="G674" s="5"/>
    </row>
    <row r="675" ht="13.5" spans="1:7">
      <c r="A675" s="16">
        <v>2</v>
      </c>
      <c r="B675" s="17" t="s">
        <v>325</v>
      </c>
      <c r="C675" s="17" t="s">
        <v>424</v>
      </c>
      <c r="D675" s="18" t="s">
        <v>345</v>
      </c>
      <c r="E675" s="19">
        <v>3</v>
      </c>
      <c r="F675" s="17" t="s">
        <v>346</v>
      </c>
      <c r="G675" s="5"/>
    </row>
    <row r="676" ht="13.5" spans="1:7">
      <c r="A676" s="16">
        <v>3</v>
      </c>
      <c r="B676" s="17" t="s">
        <v>401</v>
      </c>
      <c r="C676" s="17" t="s">
        <v>425</v>
      </c>
      <c r="D676" s="18" t="s">
        <v>345</v>
      </c>
      <c r="E676" s="19">
        <v>3</v>
      </c>
      <c r="F676" s="17" t="s">
        <v>346</v>
      </c>
      <c r="G676" s="5"/>
    </row>
    <row r="677" ht="13.5" spans="1:7">
      <c r="A677" s="16">
        <v>4</v>
      </c>
      <c r="B677" s="17" t="s">
        <v>334</v>
      </c>
      <c r="C677" s="17" t="s">
        <v>426</v>
      </c>
      <c r="D677" s="18" t="s">
        <v>34</v>
      </c>
      <c r="E677" s="19">
        <v>3</v>
      </c>
      <c r="F677" s="17" t="s">
        <v>346</v>
      </c>
      <c r="G677" s="5"/>
    </row>
    <row r="678" ht="13.5" spans="1:7">
      <c r="A678" s="16">
        <v>5</v>
      </c>
      <c r="B678" s="17" t="s">
        <v>427</v>
      </c>
      <c r="C678" s="17" t="s">
        <v>428</v>
      </c>
      <c r="D678" s="18" t="s">
        <v>345</v>
      </c>
      <c r="E678" s="19">
        <v>1</v>
      </c>
      <c r="F678" s="17" t="s">
        <v>346</v>
      </c>
      <c r="G678" s="5"/>
    </row>
    <row r="679" ht="13.5" spans="1:7">
      <c r="A679" s="16">
        <v>6</v>
      </c>
      <c r="B679" s="17" t="s">
        <v>429</v>
      </c>
      <c r="C679" s="17" t="s">
        <v>430</v>
      </c>
      <c r="D679" s="18" t="s">
        <v>345</v>
      </c>
      <c r="E679" s="19">
        <v>21</v>
      </c>
      <c r="F679" s="17" t="s">
        <v>346</v>
      </c>
      <c r="G679" s="5"/>
    </row>
    <row r="680" ht="13.5" spans="1:7">
      <c r="A680" s="16">
        <v>7</v>
      </c>
      <c r="B680" s="17" t="s">
        <v>431</v>
      </c>
      <c r="C680" s="17" t="s">
        <v>432</v>
      </c>
      <c r="D680" s="18" t="s">
        <v>345</v>
      </c>
      <c r="E680" s="19">
        <v>21</v>
      </c>
      <c r="F680" s="17" t="s">
        <v>346</v>
      </c>
      <c r="G680" s="5"/>
    </row>
    <row r="681" ht="13.5" spans="1:7">
      <c r="A681" s="16">
        <v>8</v>
      </c>
      <c r="B681" s="17" t="s">
        <v>433</v>
      </c>
      <c r="C681" s="17" t="s">
        <v>434</v>
      </c>
      <c r="D681" s="18" t="s">
        <v>345</v>
      </c>
      <c r="E681" s="19">
        <v>7</v>
      </c>
      <c r="F681" s="17" t="s">
        <v>346</v>
      </c>
      <c r="G681" s="5"/>
    </row>
    <row r="682" ht="13.5" spans="1:7">
      <c r="A682" s="16">
        <v>9</v>
      </c>
      <c r="B682" s="17" t="s">
        <v>435</v>
      </c>
      <c r="C682" s="17" t="s">
        <v>436</v>
      </c>
      <c r="D682" s="18" t="s">
        <v>345</v>
      </c>
      <c r="E682" s="19">
        <v>7</v>
      </c>
      <c r="F682" s="17" t="s">
        <v>346</v>
      </c>
      <c r="G682" s="5"/>
    </row>
    <row r="683" ht="13.5" spans="1:7">
      <c r="A683" s="16">
        <v>10</v>
      </c>
      <c r="B683" s="17" t="s">
        <v>437</v>
      </c>
      <c r="C683" s="17" t="s">
        <v>438</v>
      </c>
      <c r="D683" s="18" t="s">
        <v>345</v>
      </c>
      <c r="E683" s="19">
        <v>7</v>
      </c>
      <c r="F683" s="17" t="s">
        <v>346</v>
      </c>
      <c r="G683" s="5"/>
    </row>
    <row r="684" ht="13.5" spans="1:7">
      <c r="A684" s="16">
        <v>11</v>
      </c>
      <c r="B684" s="17" t="s">
        <v>350</v>
      </c>
      <c r="C684" s="17" t="s">
        <v>351</v>
      </c>
      <c r="D684" s="18" t="s">
        <v>352</v>
      </c>
      <c r="E684" s="19">
        <v>2.4</v>
      </c>
      <c r="F684" s="17" t="s">
        <v>316</v>
      </c>
      <c r="G684" s="5"/>
    </row>
    <row r="685" ht="13.5" spans="1:7">
      <c r="A685" s="16">
        <v>12</v>
      </c>
      <c r="B685" s="17" t="s">
        <v>350</v>
      </c>
      <c r="C685" s="17" t="s">
        <v>351</v>
      </c>
      <c r="D685" s="18" t="s">
        <v>352</v>
      </c>
      <c r="E685" s="19">
        <v>0.8</v>
      </c>
      <c r="F685" s="17" t="s">
        <v>316</v>
      </c>
      <c r="G685" s="5"/>
    </row>
    <row r="686" ht="13.5" spans="1:7">
      <c r="A686" s="16">
        <v>13</v>
      </c>
      <c r="B686" s="17" t="s">
        <v>350</v>
      </c>
      <c r="C686" s="17" t="s">
        <v>375</v>
      </c>
      <c r="D686" s="18" t="s">
        <v>352</v>
      </c>
      <c r="E686" s="19">
        <v>0.8</v>
      </c>
      <c r="F686" s="17" t="s">
        <v>316</v>
      </c>
      <c r="G686" s="5"/>
    </row>
    <row r="687" ht="13.5" spans="1:7">
      <c r="A687" s="16">
        <v>14</v>
      </c>
      <c r="B687" s="17" t="s">
        <v>350</v>
      </c>
      <c r="C687" s="17" t="s">
        <v>439</v>
      </c>
      <c r="D687" s="18" t="s">
        <v>352</v>
      </c>
      <c r="E687" s="19">
        <v>6</v>
      </c>
      <c r="F687" s="17" t="s">
        <v>316</v>
      </c>
      <c r="G687" s="5"/>
    </row>
    <row r="688" ht="13.5" spans="1:7">
      <c r="A688" s="16">
        <v>15</v>
      </c>
      <c r="B688" s="17" t="s">
        <v>355</v>
      </c>
      <c r="C688" s="17" t="s">
        <v>316</v>
      </c>
      <c r="D688" s="18" t="s">
        <v>316</v>
      </c>
      <c r="E688" s="19">
        <v>1</v>
      </c>
      <c r="F688" s="17" t="s">
        <v>316</v>
      </c>
      <c r="G688" s="5"/>
    </row>
    <row r="689" ht="13.5" spans="1:7">
      <c r="A689" s="16">
        <v>16</v>
      </c>
      <c r="B689" s="17" t="s">
        <v>354</v>
      </c>
      <c r="C689" s="17" t="s">
        <v>316</v>
      </c>
      <c r="D689" s="18" t="s">
        <v>316</v>
      </c>
      <c r="E689" s="19">
        <v>1</v>
      </c>
      <c r="F689" s="17" t="s">
        <v>316</v>
      </c>
      <c r="G689" s="5"/>
    </row>
    <row r="690" ht="13.5" spans="1:7">
      <c r="A690" s="16">
        <v>17</v>
      </c>
      <c r="B690" s="17" t="s">
        <v>418</v>
      </c>
      <c r="C690" s="17" t="s">
        <v>316</v>
      </c>
      <c r="D690" s="18" t="s">
        <v>316</v>
      </c>
      <c r="E690" s="19">
        <v>1</v>
      </c>
      <c r="F690" s="17" t="s">
        <v>316</v>
      </c>
      <c r="G690" s="5"/>
    </row>
    <row r="691" ht="13.5" spans="1:7">
      <c r="A691" s="16">
        <v>18</v>
      </c>
      <c r="B691" s="17" t="s">
        <v>356</v>
      </c>
      <c r="C691" s="17" t="s">
        <v>316</v>
      </c>
      <c r="D691" s="18" t="s">
        <v>316</v>
      </c>
      <c r="E691" s="19"/>
      <c r="F691" s="17" t="s">
        <v>316</v>
      </c>
      <c r="G691" s="5"/>
    </row>
    <row r="692" ht="13.5" spans="1:7">
      <c r="A692" s="16">
        <v>19</v>
      </c>
      <c r="B692" s="17" t="s">
        <v>357</v>
      </c>
      <c r="C692" s="17" t="s">
        <v>316</v>
      </c>
      <c r="D692" s="18" t="s">
        <v>316</v>
      </c>
      <c r="E692" s="19"/>
      <c r="F692" s="17" t="s">
        <v>316</v>
      </c>
      <c r="G692" s="5"/>
    </row>
    <row r="693" ht="13.5" spans="1:7">
      <c r="A693" s="20">
        <v>20</v>
      </c>
      <c r="B693" s="21" t="s">
        <v>358</v>
      </c>
      <c r="C693" s="22"/>
      <c r="D693" s="20"/>
      <c r="E693" s="23"/>
      <c r="F693" s="22"/>
      <c r="G693" s="22"/>
    </row>
    <row r="694" ht="13.5" spans="1:7">
      <c r="A694" s="20" t="s">
        <v>316</v>
      </c>
      <c r="B694" s="21" t="s">
        <v>359</v>
      </c>
      <c r="C694" s="22"/>
      <c r="D694" s="20" t="s">
        <v>34</v>
      </c>
      <c r="E694" s="23">
        <v>1</v>
      </c>
      <c r="F694" s="22"/>
      <c r="G694" s="22"/>
    </row>
    <row r="695" ht="13.5" spans="1:7">
      <c r="A695" s="70" t="s">
        <v>509</v>
      </c>
      <c r="B695" s="12" t="s">
        <v>510</v>
      </c>
      <c r="C695" s="13" t="s">
        <v>313</v>
      </c>
      <c r="D695" s="12" t="s">
        <v>395</v>
      </c>
      <c r="E695" s="12"/>
      <c r="F695" s="12" t="s">
        <v>442</v>
      </c>
      <c r="G695" s="14" t="s">
        <v>316</v>
      </c>
    </row>
    <row r="696" ht="13.5" spans="1:7">
      <c r="A696" s="15" t="s">
        <v>0</v>
      </c>
      <c r="B696" s="15" t="s">
        <v>317</v>
      </c>
      <c r="C696" s="15" t="s">
        <v>318</v>
      </c>
      <c r="D696" s="15" t="s">
        <v>18</v>
      </c>
      <c r="E696" s="15" t="s">
        <v>319</v>
      </c>
      <c r="F696" s="15" t="s">
        <v>320</v>
      </c>
      <c r="G696" s="15" t="s">
        <v>321</v>
      </c>
    </row>
    <row r="697" ht="13.5" spans="1:7">
      <c r="A697" s="16">
        <v>1</v>
      </c>
      <c r="B697" s="17" t="s">
        <v>443</v>
      </c>
      <c r="C697" s="17" t="s">
        <v>444</v>
      </c>
      <c r="D697" s="18" t="s">
        <v>345</v>
      </c>
      <c r="E697" s="19">
        <v>4</v>
      </c>
      <c r="F697" s="17" t="s">
        <v>346</v>
      </c>
      <c r="G697" s="5"/>
    </row>
    <row r="698" ht="13.5" spans="1:7">
      <c r="A698" s="16">
        <v>2</v>
      </c>
      <c r="B698" s="17" t="s">
        <v>443</v>
      </c>
      <c r="C698" s="17" t="s">
        <v>452</v>
      </c>
      <c r="D698" s="18" t="s">
        <v>345</v>
      </c>
      <c r="E698" s="19">
        <v>3</v>
      </c>
      <c r="F698" s="17" t="s">
        <v>346</v>
      </c>
      <c r="G698" s="5"/>
    </row>
    <row r="699" ht="13.5" spans="1:7">
      <c r="A699" s="16">
        <v>3</v>
      </c>
      <c r="B699" s="17" t="s">
        <v>325</v>
      </c>
      <c r="C699" s="17" t="s">
        <v>445</v>
      </c>
      <c r="D699" s="18" t="s">
        <v>345</v>
      </c>
      <c r="E699" s="19">
        <v>21</v>
      </c>
      <c r="F699" s="17" t="s">
        <v>346</v>
      </c>
      <c r="G699" s="5"/>
    </row>
    <row r="700" ht="13.5" spans="1:7">
      <c r="A700" s="16">
        <v>4</v>
      </c>
      <c r="B700" s="17" t="s">
        <v>401</v>
      </c>
      <c r="C700" s="17" t="s">
        <v>446</v>
      </c>
      <c r="D700" s="18" t="s">
        <v>345</v>
      </c>
      <c r="E700" s="19">
        <v>7</v>
      </c>
      <c r="F700" s="17" t="s">
        <v>346</v>
      </c>
      <c r="G700" s="5"/>
    </row>
    <row r="701" ht="13.5" spans="1:7">
      <c r="A701" s="16">
        <v>5</v>
      </c>
      <c r="B701" s="17" t="s">
        <v>350</v>
      </c>
      <c r="C701" s="17" t="s">
        <v>351</v>
      </c>
      <c r="D701" s="18" t="s">
        <v>352</v>
      </c>
      <c r="E701" s="19">
        <v>2.4</v>
      </c>
      <c r="F701" s="17" t="s">
        <v>316</v>
      </c>
      <c r="G701" s="5"/>
    </row>
    <row r="702" ht="13.5" spans="1:7">
      <c r="A702" s="16">
        <v>6</v>
      </c>
      <c r="B702" s="17" t="s">
        <v>447</v>
      </c>
      <c r="C702" s="17" t="s">
        <v>448</v>
      </c>
      <c r="D702" s="18" t="s">
        <v>352</v>
      </c>
      <c r="E702" s="19">
        <v>2</v>
      </c>
      <c r="F702" s="17" t="s">
        <v>316</v>
      </c>
      <c r="G702" s="5"/>
    </row>
    <row r="703" ht="13.5" spans="1:7">
      <c r="A703" s="16">
        <v>7</v>
      </c>
      <c r="B703" s="17" t="s">
        <v>350</v>
      </c>
      <c r="C703" s="17" t="s">
        <v>351</v>
      </c>
      <c r="D703" s="18" t="s">
        <v>352</v>
      </c>
      <c r="E703" s="19">
        <v>2</v>
      </c>
      <c r="F703" s="17" t="s">
        <v>316</v>
      </c>
      <c r="G703" s="5"/>
    </row>
    <row r="704" ht="13.5" spans="1:7">
      <c r="A704" s="16">
        <v>8</v>
      </c>
      <c r="B704" s="17" t="s">
        <v>350</v>
      </c>
      <c r="C704" s="17" t="s">
        <v>351</v>
      </c>
      <c r="D704" s="18" t="s">
        <v>352</v>
      </c>
      <c r="E704" s="19">
        <v>0.6</v>
      </c>
      <c r="F704" s="17" t="s">
        <v>316</v>
      </c>
      <c r="G704" s="5"/>
    </row>
    <row r="705" ht="13.5" spans="1:7">
      <c r="A705" s="16">
        <v>9</v>
      </c>
      <c r="B705" s="17" t="s">
        <v>350</v>
      </c>
      <c r="C705" s="17" t="s">
        <v>375</v>
      </c>
      <c r="D705" s="18" t="s">
        <v>352</v>
      </c>
      <c r="E705" s="19">
        <v>0.6</v>
      </c>
      <c r="F705" s="17" t="s">
        <v>316</v>
      </c>
      <c r="G705" s="5"/>
    </row>
    <row r="706" ht="13.5" spans="1:7">
      <c r="A706" s="16">
        <v>10</v>
      </c>
      <c r="B706" s="17" t="s">
        <v>350</v>
      </c>
      <c r="C706" s="17" t="s">
        <v>377</v>
      </c>
      <c r="D706" s="18" t="s">
        <v>352</v>
      </c>
      <c r="E706" s="19">
        <v>6</v>
      </c>
      <c r="F706" s="17" t="s">
        <v>316</v>
      </c>
      <c r="G706" s="5"/>
    </row>
    <row r="707" ht="13.5" spans="1:7">
      <c r="A707" s="16">
        <v>11</v>
      </c>
      <c r="B707" s="17" t="s">
        <v>355</v>
      </c>
      <c r="C707" s="17" t="s">
        <v>316</v>
      </c>
      <c r="D707" s="18" t="s">
        <v>316</v>
      </c>
      <c r="E707" s="19">
        <v>1</v>
      </c>
      <c r="F707" s="17" t="s">
        <v>316</v>
      </c>
      <c r="G707" s="5"/>
    </row>
    <row r="708" ht="13.5" spans="1:7">
      <c r="A708" s="16">
        <v>12</v>
      </c>
      <c r="B708" s="17" t="s">
        <v>354</v>
      </c>
      <c r="C708" s="17" t="s">
        <v>316</v>
      </c>
      <c r="D708" s="18" t="s">
        <v>316</v>
      </c>
      <c r="E708" s="19">
        <v>1</v>
      </c>
      <c r="F708" s="17" t="s">
        <v>316</v>
      </c>
      <c r="G708" s="5"/>
    </row>
    <row r="709" ht="13.5" spans="1:7">
      <c r="A709" s="16">
        <v>13</v>
      </c>
      <c r="B709" s="17" t="s">
        <v>418</v>
      </c>
      <c r="C709" s="17" t="s">
        <v>316</v>
      </c>
      <c r="D709" s="18" t="s">
        <v>316</v>
      </c>
      <c r="E709" s="19">
        <v>1</v>
      </c>
      <c r="F709" s="17" t="s">
        <v>316</v>
      </c>
      <c r="G709" s="5"/>
    </row>
    <row r="710" ht="13.5" spans="1:7">
      <c r="A710" s="16">
        <v>14</v>
      </c>
      <c r="B710" s="17" t="s">
        <v>356</v>
      </c>
      <c r="C710" s="17" t="s">
        <v>316</v>
      </c>
      <c r="D710" s="18" t="s">
        <v>316</v>
      </c>
      <c r="E710" s="19"/>
      <c r="F710" s="17" t="s">
        <v>316</v>
      </c>
      <c r="G710" s="5"/>
    </row>
    <row r="711" ht="13.5" spans="1:7">
      <c r="A711" s="16">
        <v>15</v>
      </c>
      <c r="B711" s="17" t="s">
        <v>357</v>
      </c>
      <c r="C711" s="17" t="s">
        <v>316</v>
      </c>
      <c r="D711" s="18" t="s">
        <v>316</v>
      </c>
      <c r="E711" s="19"/>
      <c r="F711" s="17" t="s">
        <v>316</v>
      </c>
      <c r="G711" s="5"/>
    </row>
    <row r="712" ht="13.5" spans="1:7">
      <c r="A712" s="20">
        <v>16</v>
      </c>
      <c r="B712" s="21" t="s">
        <v>358</v>
      </c>
      <c r="C712" s="22"/>
      <c r="D712" s="20"/>
      <c r="E712" s="23"/>
      <c r="F712" s="22"/>
      <c r="G712" s="22"/>
    </row>
    <row r="713" ht="13.5" spans="1:7">
      <c r="A713" s="20" t="s">
        <v>316</v>
      </c>
      <c r="B713" s="21" t="s">
        <v>359</v>
      </c>
      <c r="C713" s="22"/>
      <c r="D713" s="20" t="s">
        <v>34</v>
      </c>
      <c r="E713" s="23">
        <v>1</v>
      </c>
      <c r="F713" s="22"/>
      <c r="G713" s="22"/>
    </row>
    <row r="714" ht="13.5" spans="1:7">
      <c r="A714" s="70" t="s">
        <v>511</v>
      </c>
      <c r="B714" s="12" t="s">
        <v>512</v>
      </c>
      <c r="C714" s="13" t="s">
        <v>313</v>
      </c>
      <c r="D714" s="12" t="s">
        <v>395</v>
      </c>
      <c r="E714" s="12"/>
      <c r="F714" s="12" t="s">
        <v>396</v>
      </c>
      <c r="G714" s="14" t="s">
        <v>316</v>
      </c>
    </row>
    <row r="715" ht="13.5" spans="1:7">
      <c r="A715" s="15" t="s">
        <v>0</v>
      </c>
      <c r="B715" s="15" t="s">
        <v>317</v>
      </c>
      <c r="C715" s="15" t="s">
        <v>318</v>
      </c>
      <c r="D715" s="15" t="s">
        <v>18</v>
      </c>
      <c r="E715" s="15" t="s">
        <v>319</v>
      </c>
      <c r="F715" s="15" t="s">
        <v>320</v>
      </c>
      <c r="G715" s="15" t="s">
        <v>321</v>
      </c>
    </row>
    <row r="716" ht="13.5" spans="1:7">
      <c r="A716" s="16">
        <v>1</v>
      </c>
      <c r="B716" s="17" t="s">
        <v>397</v>
      </c>
      <c r="C716" s="17" t="s">
        <v>498</v>
      </c>
      <c r="D716" s="18" t="s">
        <v>345</v>
      </c>
      <c r="E716" s="19">
        <v>1</v>
      </c>
      <c r="F716" s="17" t="s">
        <v>346</v>
      </c>
      <c r="G716" s="5"/>
    </row>
    <row r="717" ht="13.5" spans="1:7">
      <c r="A717" s="16">
        <v>2</v>
      </c>
      <c r="B717" s="17" t="s">
        <v>325</v>
      </c>
      <c r="C717" s="17" t="s">
        <v>399</v>
      </c>
      <c r="D717" s="18" t="s">
        <v>345</v>
      </c>
      <c r="E717" s="19">
        <v>4</v>
      </c>
      <c r="F717" s="17" t="s">
        <v>346</v>
      </c>
      <c r="G717" s="5"/>
    </row>
    <row r="718" ht="13.5" spans="1:7">
      <c r="A718" s="16">
        <v>3</v>
      </c>
      <c r="B718" s="17" t="s">
        <v>325</v>
      </c>
      <c r="C718" s="17" t="s">
        <v>400</v>
      </c>
      <c r="D718" s="18" t="s">
        <v>345</v>
      </c>
      <c r="E718" s="19">
        <v>3</v>
      </c>
      <c r="F718" s="17" t="s">
        <v>346</v>
      </c>
      <c r="G718" s="5"/>
    </row>
    <row r="719" ht="13.5" spans="1:7">
      <c r="A719" s="16">
        <v>4</v>
      </c>
      <c r="B719" s="17" t="s">
        <v>401</v>
      </c>
      <c r="C719" s="17" t="s">
        <v>402</v>
      </c>
      <c r="D719" s="18" t="s">
        <v>345</v>
      </c>
      <c r="E719" s="19">
        <v>3</v>
      </c>
      <c r="F719" s="17" t="s">
        <v>346</v>
      </c>
      <c r="G719" s="5"/>
    </row>
    <row r="720" ht="13.5" spans="1:7">
      <c r="A720" s="16">
        <v>5</v>
      </c>
      <c r="B720" s="17" t="s">
        <v>403</v>
      </c>
      <c r="C720" s="17" t="s">
        <v>404</v>
      </c>
      <c r="D720" s="18" t="s">
        <v>345</v>
      </c>
      <c r="E720" s="19">
        <v>1</v>
      </c>
      <c r="F720" s="17" t="s">
        <v>346</v>
      </c>
      <c r="G720" s="5"/>
    </row>
    <row r="721" ht="13.5" spans="1:7">
      <c r="A721" s="16">
        <v>6</v>
      </c>
      <c r="B721" s="17" t="s">
        <v>405</v>
      </c>
      <c r="C721" s="17" t="s">
        <v>406</v>
      </c>
      <c r="D721" s="18" t="s">
        <v>34</v>
      </c>
      <c r="E721" s="19">
        <v>1</v>
      </c>
      <c r="F721" s="17" t="s">
        <v>346</v>
      </c>
      <c r="G721" s="5"/>
    </row>
    <row r="722" ht="13.5" spans="1:7">
      <c r="A722" s="16">
        <v>7</v>
      </c>
      <c r="B722" s="17" t="s">
        <v>407</v>
      </c>
      <c r="C722" s="17" t="s">
        <v>408</v>
      </c>
      <c r="D722" s="18" t="s">
        <v>345</v>
      </c>
      <c r="E722" s="19">
        <v>1</v>
      </c>
      <c r="F722" s="17" t="s">
        <v>346</v>
      </c>
      <c r="G722" s="5"/>
    </row>
    <row r="723" ht="13.5" spans="1:7">
      <c r="A723" s="16">
        <v>8</v>
      </c>
      <c r="B723" s="17" t="s">
        <v>409</v>
      </c>
      <c r="C723" s="17" t="s">
        <v>410</v>
      </c>
      <c r="D723" s="18" t="s">
        <v>345</v>
      </c>
      <c r="E723" s="19">
        <v>1</v>
      </c>
      <c r="F723" s="17" t="s">
        <v>346</v>
      </c>
      <c r="G723" s="5"/>
    </row>
    <row r="724" ht="13.5" spans="1:7">
      <c r="A724" s="16">
        <v>9</v>
      </c>
      <c r="B724" s="17" t="s">
        <v>407</v>
      </c>
      <c r="C724" s="17" t="s">
        <v>411</v>
      </c>
      <c r="D724" s="18" t="s">
        <v>345</v>
      </c>
      <c r="E724" s="19">
        <v>1</v>
      </c>
      <c r="F724" s="17" t="s">
        <v>346</v>
      </c>
      <c r="G724" s="5"/>
    </row>
    <row r="725" ht="13.5" spans="1:7">
      <c r="A725" s="16">
        <v>10</v>
      </c>
      <c r="B725" s="17" t="s">
        <v>412</v>
      </c>
      <c r="C725" s="17" t="s">
        <v>413</v>
      </c>
      <c r="D725" s="18" t="s">
        <v>345</v>
      </c>
      <c r="E725" s="19">
        <v>2</v>
      </c>
      <c r="F725" s="17" t="s">
        <v>346</v>
      </c>
      <c r="G725" s="5"/>
    </row>
    <row r="726" ht="13.5" spans="1:7">
      <c r="A726" s="16">
        <v>11</v>
      </c>
      <c r="B726" s="17" t="s">
        <v>412</v>
      </c>
      <c r="C726" s="17" t="s">
        <v>414</v>
      </c>
      <c r="D726" s="18" t="s">
        <v>345</v>
      </c>
      <c r="E726" s="19">
        <v>1</v>
      </c>
      <c r="F726" s="17" t="s">
        <v>346</v>
      </c>
      <c r="G726" s="5"/>
    </row>
    <row r="727" ht="13.5" spans="1:7">
      <c r="A727" s="16">
        <v>12</v>
      </c>
      <c r="B727" s="17" t="s">
        <v>325</v>
      </c>
      <c r="C727" s="17" t="s">
        <v>415</v>
      </c>
      <c r="D727" s="18" t="s">
        <v>345</v>
      </c>
      <c r="E727" s="19">
        <v>9</v>
      </c>
      <c r="F727" s="17" t="s">
        <v>346</v>
      </c>
      <c r="G727" s="5"/>
    </row>
    <row r="728" ht="13.5" spans="1:7">
      <c r="A728" s="16">
        <v>13</v>
      </c>
      <c r="B728" s="17" t="s">
        <v>401</v>
      </c>
      <c r="C728" s="17" t="s">
        <v>416</v>
      </c>
      <c r="D728" s="18" t="s">
        <v>345</v>
      </c>
      <c r="E728" s="19">
        <v>3</v>
      </c>
      <c r="F728" s="17" t="s">
        <v>346</v>
      </c>
      <c r="G728" s="5"/>
    </row>
    <row r="729" ht="13.5" spans="1:7">
      <c r="A729" s="16">
        <v>14</v>
      </c>
      <c r="B729" s="17" t="s">
        <v>350</v>
      </c>
      <c r="C729" s="17" t="s">
        <v>351</v>
      </c>
      <c r="D729" s="18" t="s">
        <v>352</v>
      </c>
      <c r="E729" s="19">
        <v>9</v>
      </c>
      <c r="F729" s="17" t="s">
        <v>316</v>
      </c>
      <c r="G729" s="5"/>
    </row>
    <row r="730" ht="13.5" spans="1:7">
      <c r="A730" s="16">
        <v>15</v>
      </c>
      <c r="B730" s="17" t="s">
        <v>350</v>
      </c>
      <c r="C730" s="17" t="s">
        <v>351</v>
      </c>
      <c r="D730" s="18" t="s">
        <v>352</v>
      </c>
      <c r="E730" s="19">
        <v>1</v>
      </c>
      <c r="F730" s="17" t="s">
        <v>316</v>
      </c>
      <c r="G730" s="5"/>
    </row>
    <row r="731" ht="13.5" spans="1:7">
      <c r="A731" s="16">
        <v>16</v>
      </c>
      <c r="B731" s="17" t="s">
        <v>350</v>
      </c>
      <c r="C731" s="17" t="s">
        <v>375</v>
      </c>
      <c r="D731" s="18" t="s">
        <v>352</v>
      </c>
      <c r="E731" s="19">
        <v>1</v>
      </c>
      <c r="F731" s="17" t="s">
        <v>316</v>
      </c>
      <c r="G731" s="5"/>
    </row>
    <row r="732" ht="13.5" spans="1:7">
      <c r="A732" s="16">
        <v>17</v>
      </c>
      <c r="B732" s="17" t="s">
        <v>350</v>
      </c>
      <c r="C732" s="17" t="s">
        <v>377</v>
      </c>
      <c r="D732" s="18" t="s">
        <v>352</v>
      </c>
      <c r="E732" s="19">
        <v>4</v>
      </c>
      <c r="F732" s="17" t="s">
        <v>316</v>
      </c>
      <c r="G732" s="5"/>
    </row>
    <row r="733" ht="13.5" spans="1:7">
      <c r="A733" s="16">
        <v>18</v>
      </c>
      <c r="B733" s="17" t="s">
        <v>355</v>
      </c>
      <c r="C733" s="17" t="s">
        <v>316</v>
      </c>
      <c r="D733" s="18" t="s">
        <v>316</v>
      </c>
      <c r="E733" s="19">
        <v>1</v>
      </c>
      <c r="F733" s="17" t="s">
        <v>316</v>
      </c>
      <c r="G733" s="5"/>
    </row>
    <row r="734" ht="13.5" spans="1:7">
      <c r="A734" s="16">
        <v>19</v>
      </c>
      <c r="B734" s="17" t="s">
        <v>354</v>
      </c>
      <c r="C734" s="17" t="s">
        <v>316</v>
      </c>
      <c r="D734" s="18" t="s">
        <v>316</v>
      </c>
      <c r="E734" s="19">
        <v>1</v>
      </c>
      <c r="F734" s="17" t="s">
        <v>316</v>
      </c>
      <c r="G734" s="5"/>
    </row>
    <row r="735" ht="13.5" spans="1:7">
      <c r="A735" s="16">
        <v>20</v>
      </c>
      <c r="B735" s="17" t="s">
        <v>418</v>
      </c>
      <c r="C735" s="17" t="s">
        <v>316</v>
      </c>
      <c r="D735" s="18" t="s">
        <v>316</v>
      </c>
      <c r="E735" s="19">
        <v>1</v>
      </c>
      <c r="F735" s="17" t="s">
        <v>316</v>
      </c>
      <c r="G735" s="5"/>
    </row>
    <row r="736" ht="13.5" spans="1:7">
      <c r="A736" s="16">
        <v>21</v>
      </c>
      <c r="B736" s="17" t="s">
        <v>356</v>
      </c>
      <c r="C736" s="17" t="s">
        <v>316</v>
      </c>
      <c r="D736" s="18" t="s">
        <v>316</v>
      </c>
      <c r="E736" s="19"/>
      <c r="F736" s="17" t="s">
        <v>316</v>
      </c>
      <c r="G736" s="5"/>
    </row>
    <row r="737" ht="13.5" spans="1:7">
      <c r="A737" s="16">
        <v>22</v>
      </c>
      <c r="B737" s="17" t="s">
        <v>357</v>
      </c>
      <c r="C737" s="17" t="s">
        <v>316</v>
      </c>
      <c r="D737" s="18" t="s">
        <v>316</v>
      </c>
      <c r="E737" s="19"/>
      <c r="F737" s="17" t="s">
        <v>316</v>
      </c>
      <c r="G737" s="5"/>
    </row>
    <row r="738" ht="13.5" spans="1:7">
      <c r="A738" s="20">
        <v>23</v>
      </c>
      <c r="B738" s="21" t="s">
        <v>358</v>
      </c>
      <c r="C738" s="22"/>
      <c r="D738" s="20"/>
      <c r="E738" s="23"/>
      <c r="F738" s="22"/>
      <c r="G738" s="22"/>
    </row>
    <row r="739" ht="13.5" spans="1:7">
      <c r="A739" s="20" t="s">
        <v>316</v>
      </c>
      <c r="B739" s="21" t="s">
        <v>359</v>
      </c>
      <c r="C739" s="22"/>
      <c r="D739" s="20" t="s">
        <v>34</v>
      </c>
      <c r="E739" s="23">
        <v>1</v>
      </c>
      <c r="F739" s="22"/>
      <c r="G739" s="22"/>
    </row>
    <row r="740" ht="13.5" spans="1:7">
      <c r="A740" s="70" t="s">
        <v>513</v>
      </c>
      <c r="B740" s="12" t="s">
        <v>514</v>
      </c>
      <c r="C740" s="13" t="s">
        <v>313</v>
      </c>
      <c r="D740" s="12" t="s">
        <v>395</v>
      </c>
      <c r="E740" s="12"/>
      <c r="F740" s="12" t="s">
        <v>421</v>
      </c>
      <c r="G740" s="14" t="s">
        <v>316</v>
      </c>
    </row>
    <row r="741" ht="13.5" spans="1:7">
      <c r="A741" s="15" t="s">
        <v>0</v>
      </c>
      <c r="B741" s="15" t="s">
        <v>317</v>
      </c>
      <c r="C741" s="15" t="s">
        <v>318</v>
      </c>
      <c r="D741" s="15" t="s">
        <v>18</v>
      </c>
      <c r="E741" s="15" t="s">
        <v>319</v>
      </c>
      <c r="F741" s="15" t="s">
        <v>320</v>
      </c>
      <c r="G741" s="15" t="s">
        <v>321</v>
      </c>
    </row>
    <row r="742" ht="13.5" spans="1:7">
      <c r="A742" s="16">
        <v>1</v>
      </c>
      <c r="B742" s="17" t="s">
        <v>422</v>
      </c>
      <c r="C742" s="17" t="s">
        <v>423</v>
      </c>
      <c r="D742" s="18" t="s">
        <v>345</v>
      </c>
      <c r="E742" s="19">
        <v>1</v>
      </c>
      <c r="F742" s="17" t="s">
        <v>346</v>
      </c>
      <c r="G742" s="5"/>
    </row>
    <row r="743" ht="13.5" spans="1:7">
      <c r="A743" s="16">
        <v>2</v>
      </c>
      <c r="B743" s="17" t="s">
        <v>325</v>
      </c>
      <c r="C743" s="17" t="s">
        <v>424</v>
      </c>
      <c r="D743" s="18" t="s">
        <v>345</v>
      </c>
      <c r="E743" s="19">
        <v>3</v>
      </c>
      <c r="F743" s="17" t="s">
        <v>346</v>
      </c>
      <c r="G743" s="5"/>
    </row>
    <row r="744" ht="13.5" spans="1:7">
      <c r="A744" s="16">
        <v>3</v>
      </c>
      <c r="B744" s="17" t="s">
        <v>401</v>
      </c>
      <c r="C744" s="17" t="s">
        <v>425</v>
      </c>
      <c r="D744" s="18" t="s">
        <v>345</v>
      </c>
      <c r="E744" s="19">
        <v>3</v>
      </c>
      <c r="F744" s="17" t="s">
        <v>346</v>
      </c>
      <c r="G744" s="5"/>
    </row>
    <row r="745" ht="13.5" spans="1:7">
      <c r="A745" s="16">
        <v>4</v>
      </c>
      <c r="B745" s="17" t="s">
        <v>334</v>
      </c>
      <c r="C745" s="17" t="s">
        <v>426</v>
      </c>
      <c r="D745" s="18" t="s">
        <v>34</v>
      </c>
      <c r="E745" s="19">
        <v>3</v>
      </c>
      <c r="F745" s="17" t="s">
        <v>346</v>
      </c>
      <c r="G745" s="5"/>
    </row>
    <row r="746" ht="13.5" spans="1:7">
      <c r="A746" s="16">
        <v>5</v>
      </c>
      <c r="B746" s="17" t="s">
        <v>427</v>
      </c>
      <c r="C746" s="17" t="s">
        <v>428</v>
      </c>
      <c r="D746" s="18" t="s">
        <v>345</v>
      </c>
      <c r="E746" s="19">
        <v>1</v>
      </c>
      <c r="F746" s="17" t="s">
        <v>346</v>
      </c>
      <c r="G746" s="5"/>
    </row>
    <row r="747" ht="13.5" spans="1:7">
      <c r="A747" s="16">
        <v>6</v>
      </c>
      <c r="B747" s="17" t="s">
        <v>429</v>
      </c>
      <c r="C747" s="17" t="s">
        <v>430</v>
      </c>
      <c r="D747" s="18" t="s">
        <v>345</v>
      </c>
      <c r="E747" s="19">
        <v>21</v>
      </c>
      <c r="F747" s="17" t="s">
        <v>346</v>
      </c>
      <c r="G747" s="5"/>
    </row>
    <row r="748" ht="13.5" spans="1:7">
      <c r="A748" s="16">
        <v>7</v>
      </c>
      <c r="B748" s="17" t="s">
        <v>431</v>
      </c>
      <c r="C748" s="17" t="s">
        <v>432</v>
      </c>
      <c r="D748" s="18" t="s">
        <v>345</v>
      </c>
      <c r="E748" s="19">
        <v>21</v>
      </c>
      <c r="F748" s="17" t="s">
        <v>346</v>
      </c>
      <c r="G748" s="5"/>
    </row>
    <row r="749" ht="13.5" spans="1:7">
      <c r="A749" s="16">
        <v>8</v>
      </c>
      <c r="B749" s="17" t="s">
        <v>433</v>
      </c>
      <c r="C749" s="17" t="s">
        <v>434</v>
      </c>
      <c r="D749" s="18" t="s">
        <v>345</v>
      </c>
      <c r="E749" s="19">
        <v>7</v>
      </c>
      <c r="F749" s="17" t="s">
        <v>346</v>
      </c>
      <c r="G749" s="5"/>
    </row>
    <row r="750" ht="13.5" spans="1:7">
      <c r="A750" s="16">
        <v>9</v>
      </c>
      <c r="B750" s="17" t="s">
        <v>435</v>
      </c>
      <c r="C750" s="17" t="s">
        <v>436</v>
      </c>
      <c r="D750" s="18" t="s">
        <v>345</v>
      </c>
      <c r="E750" s="19">
        <v>7</v>
      </c>
      <c r="F750" s="17" t="s">
        <v>346</v>
      </c>
      <c r="G750" s="5"/>
    </row>
    <row r="751" ht="13.5" spans="1:7">
      <c r="A751" s="16">
        <v>10</v>
      </c>
      <c r="B751" s="17" t="s">
        <v>437</v>
      </c>
      <c r="C751" s="17" t="s">
        <v>438</v>
      </c>
      <c r="D751" s="18" t="s">
        <v>345</v>
      </c>
      <c r="E751" s="19">
        <v>7</v>
      </c>
      <c r="F751" s="17" t="s">
        <v>346</v>
      </c>
      <c r="G751" s="5"/>
    </row>
    <row r="752" ht="13.5" spans="1:7">
      <c r="A752" s="16">
        <v>11</v>
      </c>
      <c r="B752" s="17" t="s">
        <v>350</v>
      </c>
      <c r="C752" s="17" t="s">
        <v>351</v>
      </c>
      <c r="D752" s="18" t="s">
        <v>352</v>
      </c>
      <c r="E752" s="19">
        <v>2.4</v>
      </c>
      <c r="F752" s="17" t="s">
        <v>316</v>
      </c>
      <c r="G752" s="5"/>
    </row>
    <row r="753" ht="13.5" spans="1:7">
      <c r="A753" s="16">
        <v>12</v>
      </c>
      <c r="B753" s="17" t="s">
        <v>350</v>
      </c>
      <c r="C753" s="17" t="s">
        <v>351</v>
      </c>
      <c r="D753" s="18" t="s">
        <v>352</v>
      </c>
      <c r="E753" s="19">
        <v>0.8</v>
      </c>
      <c r="F753" s="17" t="s">
        <v>316</v>
      </c>
      <c r="G753" s="5"/>
    </row>
    <row r="754" ht="13.5" spans="1:7">
      <c r="A754" s="16">
        <v>13</v>
      </c>
      <c r="B754" s="17" t="s">
        <v>350</v>
      </c>
      <c r="C754" s="17" t="s">
        <v>375</v>
      </c>
      <c r="D754" s="18" t="s">
        <v>352</v>
      </c>
      <c r="E754" s="19">
        <v>0.8</v>
      </c>
      <c r="F754" s="17" t="s">
        <v>316</v>
      </c>
      <c r="G754" s="5"/>
    </row>
    <row r="755" ht="13.5" spans="1:7">
      <c r="A755" s="16">
        <v>14</v>
      </c>
      <c r="B755" s="17" t="s">
        <v>350</v>
      </c>
      <c r="C755" s="17" t="s">
        <v>439</v>
      </c>
      <c r="D755" s="18" t="s">
        <v>352</v>
      </c>
      <c r="E755" s="19">
        <v>6</v>
      </c>
      <c r="F755" s="17" t="s">
        <v>316</v>
      </c>
      <c r="G755" s="5"/>
    </row>
    <row r="756" ht="13.5" spans="1:7">
      <c r="A756" s="16">
        <v>15</v>
      </c>
      <c r="B756" s="17" t="s">
        <v>355</v>
      </c>
      <c r="C756" s="17" t="s">
        <v>316</v>
      </c>
      <c r="D756" s="18" t="s">
        <v>316</v>
      </c>
      <c r="E756" s="19">
        <v>1</v>
      </c>
      <c r="F756" s="17" t="s">
        <v>316</v>
      </c>
      <c r="G756" s="5"/>
    </row>
    <row r="757" ht="13.5" spans="1:7">
      <c r="A757" s="16">
        <v>16</v>
      </c>
      <c r="B757" s="17" t="s">
        <v>354</v>
      </c>
      <c r="C757" s="17" t="s">
        <v>316</v>
      </c>
      <c r="D757" s="18" t="s">
        <v>316</v>
      </c>
      <c r="E757" s="19">
        <v>1</v>
      </c>
      <c r="F757" s="17" t="s">
        <v>316</v>
      </c>
      <c r="G757" s="5"/>
    </row>
    <row r="758" ht="13.5" spans="1:7">
      <c r="A758" s="16">
        <v>17</v>
      </c>
      <c r="B758" s="17" t="s">
        <v>418</v>
      </c>
      <c r="C758" s="17" t="s">
        <v>316</v>
      </c>
      <c r="D758" s="18" t="s">
        <v>316</v>
      </c>
      <c r="E758" s="19">
        <v>1</v>
      </c>
      <c r="F758" s="17" t="s">
        <v>316</v>
      </c>
      <c r="G758" s="5"/>
    </row>
    <row r="759" ht="13.5" spans="1:7">
      <c r="A759" s="16">
        <v>18</v>
      </c>
      <c r="B759" s="17" t="s">
        <v>356</v>
      </c>
      <c r="C759" s="17" t="s">
        <v>316</v>
      </c>
      <c r="D759" s="18" t="s">
        <v>316</v>
      </c>
      <c r="E759" s="19"/>
      <c r="F759" s="17" t="s">
        <v>316</v>
      </c>
      <c r="G759" s="5"/>
    </row>
    <row r="760" ht="13.5" spans="1:7">
      <c r="A760" s="16">
        <v>19</v>
      </c>
      <c r="B760" s="17" t="s">
        <v>357</v>
      </c>
      <c r="C760" s="17" t="s">
        <v>316</v>
      </c>
      <c r="D760" s="18" t="s">
        <v>316</v>
      </c>
      <c r="E760" s="19"/>
      <c r="F760" s="17" t="s">
        <v>316</v>
      </c>
      <c r="G760" s="5"/>
    </row>
    <row r="761" ht="13.5" spans="1:7">
      <c r="A761" s="20">
        <v>20</v>
      </c>
      <c r="B761" s="21" t="s">
        <v>358</v>
      </c>
      <c r="C761" s="22"/>
      <c r="D761" s="20"/>
      <c r="E761" s="23"/>
      <c r="F761" s="22"/>
      <c r="G761" s="22"/>
    </row>
    <row r="762" ht="13.5" spans="1:7">
      <c r="A762" s="20" t="s">
        <v>316</v>
      </c>
      <c r="B762" s="21" t="s">
        <v>359</v>
      </c>
      <c r="C762" s="22"/>
      <c r="D762" s="20" t="s">
        <v>34</v>
      </c>
      <c r="E762" s="23">
        <v>1</v>
      </c>
      <c r="F762" s="22"/>
      <c r="G762" s="22"/>
    </row>
    <row r="763" ht="13.5" spans="1:7">
      <c r="A763" s="70" t="s">
        <v>515</v>
      </c>
      <c r="B763" s="12" t="s">
        <v>516</v>
      </c>
      <c r="C763" s="13" t="s">
        <v>313</v>
      </c>
      <c r="D763" s="12" t="s">
        <v>395</v>
      </c>
      <c r="E763" s="12"/>
      <c r="F763" s="12" t="s">
        <v>442</v>
      </c>
      <c r="G763" s="14" t="s">
        <v>316</v>
      </c>
    </row>
    <row r="764" ht="13.5" spans="1:7">
      <c r="A764" s="15" t="s">
        <v>0</v>
      </c>
      <c r="B764" s="15" t="s">
        <v>317</v>
      </c>
      <c r="C764" s="15" t="s">
        <v>318</v>
      </c>
      <c r="D764" s="15" t="s">
        <v>18</v>
      </c>
      <c r="E764" s="15" t="s">
        <v>319</v>
      </c>
      <c r="F764" s="15" t="s">
        <v>320</v>
      </c>
      <c r="G764" s="15" t="s">
        <v>321</v>
      </c>
    </row>
    <row r="765" ht="13.5" spans="1:7">
      <c r="A765" s="16">
        <v>1</v>
      </c>
      <c r="B765" s="17" t="s">
        <v>443</v>
      </c>
      <c r="C765" s="17" t="s">
        <v>444</v>
      </c>
      <c r="D765" s="18" t="s">
        <v>345</v>
      </c>
      <c r="E765" s="19">
        <v>3</v>
      </c>
      <c r="F765" s="17" t="s">
        <v>346</v>
      </c>
      <c r="G765" s="5"/>
    </row>
    <row r="766" ht="13.5" spans="1:7">
      <c r="A766" s="16">
        <v>2</v>
      </c>
      <c r="B766" s="17" t="s">
        <v>443</v>
      </c>
      <c r="C766" s="17" t="s">
        <v>452</v>
      </c>
      <c r="D766" s="18" t="s">
        <v>345</v>
      </c>
      <c r="E766" s="19">
        <v>4</v>
      </c>
      <c r="F766" s="17" t="s">
        <v>346</v>
      </c>
      <c r="G766" s="5"/>
    </row>
    <row r="767" ht="13.5" spans="1:7">
      <c r="A767" s="16">
        <v>3</v>
      </c>
      <c r="B767" s="17" t="s">
        <v>325</v>
      </c>
      <c r="C767" s="17" t="s">
        <v>445</v>
      </c>
      <c r="D767" s="18" t="s">
        <v>345</v>
      </c>
      <c r="E767" s="19">
        <v>21</v>
      </c>
      <c r="F767" s="17" t="s">
        <v>346</v>
      </c>
      <c r="G767" s="5"/>
    </row>
    <row r="768" ht="13.5" spans="1:7">
      <c r="A768" s="16">
        <v>4</v>
      </c>
      <c r="B768" s="17" t="s">
        <v>401</v>
      </c>
      <c r="C768" s="17" t="s">
        <v>446</v>
      </c>
      <c r="D768" s="18" t="s">
        <v>345</v>
      </c>
      <c r="E768" s="19">
        <v>7</v>
      </c>
      <c r="F768" s="17" t="s">
        <v>346</v>
      </c>
      <c r="G768" s="5"/>
    </row>
    <row r="769" ht="13.5" spans="1:7">
      <c r="A769" s="16">
        <v>5</v>
      </c>
      <c r="B769" s="17" t="s">
        <v>350</v>
      </c>
      <c r="C769" s="17" t="s">
        <v>351</v>
      </c>
      <c r="D769" s="18" t="s">
        <v>352</v>
      </c>
      <c r="E769" s="19">
        <v>2.4</v>
      </c>
      <c r="F769" s="17" t="s">
        <v>316</v>
      </c>
      <c r="G769" s="5"/>
    </row>
    <row r="770" ht="13.5" spans="1:7">
      <c r="A770" s="16">
        <v>6</v>
      </c>
      <c r="B770" s="17" t="s">
        <v>447</v>
      </c>
      <c r="C770" s="17" t="s">
        <v>448</v>
      </c>
      <c r="D770" s="18" t="s">
        <v>352</v>
      </c>
      <c r="E770" s="19">
        <v>2</v>
      </c>
      <c r="F770" s="17" t="s">
        <v>316</v>
      </c>
      <c r="G770" s="5"/>
    </row>
    <row r="771" ht="13.5" spans="1:7">
      <c r="A771" s="16">
        <v>7</v>
      </c>
      <c r="B771" s="17" t="s">
        <v>350</v>
      </c>
      <c r="C771" s="17" t="s">
        <v>351</v>
      </c>
      <c r="D771" s="18" t="s">
        <v>352</v>
      </c>
      <c r="E771" s="19">
        <v>2</v>
      </c>
      <c r="F771" s="17" t="s">
        <v>316</v>
      </c>
      <c r="G771" s="5"/>
    </row>
    <row r="772" ht="13.5" spans="1:7">
      <c r="A772" s="16">
        <v>8</v>
      </c>
      <c r="B772" s="17" t="s">
        <v>350</v>
      </c>
      <c r="C772" s="17" t="s">
        <v>351</v>
      </c>
      <c r="D772" s="18" t="s">
        <v>352</v>
      </c>
      <c r="E772" s="19">
        <v>0.6</v>
      </c>
      <c r="F772" s="17" t="s">
        <v>316</v>
      </c>
      <c r="G772" s="5"/>
    </row>
    <row r="773" ht="13.5" spans="1:7">
      <c r="A773" s="16">
        <v>9</v>
      </c>
      <c r="B773" s="17" t="s">
        <v>350</v>
      </c>
      <c r="C773" s="17" t="s">
        <v>375</v>
      </c>
      <c r="D773" s="18" t="s">
        <v>352</v>
      </c>
      <c r="E773" s="19">
        <v>0.6</v>
      </c>
      <c r="F773" s="17" t="s">
        <v>316</v>
      </c>
      <c r="G773" s="5"/>
    </row>
    <row r="774" ht="13.5" spans="1:7">
      <c r="A774" s="16">
        <v>10</v>
      </c>
      <c r="B774" s="17" t="s">
        <v>350</v>
      </c>
      <c r="C774" s="17" t="s">
        <v>377</v>
      </c>
      <c r="D774" s="18" t="s">
        <v>352</v>
      </c>
      <c r="E774" s="19">
        <v>6</v>
      </c>
      <c r="F774" s="17" t="s">
        <v>316</v>
      </c>
      <c r="G774" s="5"/>
    </row>
    <row r="775" ht="13.5" spans="1:7">
      <c r="A775" s="16">
        <v>11</v>
      </c>
      <c r="B775" s="17" t="s">
        <v>355</v>
      </c>
      <c r="C775" s="17" t="s">
        <v>316</v>
      </c>
      <c r="D775" s="18" t="s">
        <v>316</v>
      </c>
      <c r="E775" s="19">
        <v>1</v>
      </c>
      <c r="F775" s="17" t="s">
        <v>316</v>
      </c>
      <c r="G775" s="5"/>
    </row>
    <row r="776" ht="13.5" spans="1:7">
      <c r="A776" s="16">
        <v>12</v>
      </c>
      <c r="B776" s="17" t="s">
        <v>354</v>
      </c>
      <c r="C776" s="17" t="s">
        <v>316</v>
      </c>
      <c r="D776" s="18" t="s">
        <v>316</v>
      </c>
      <c r="E776" s="19">
        <v>1</v>
      </c>
      <c r="F776" s="17" t="s">
        <v>316</v>
      </c>
      <c r="G776" s="5"/>
    </row>
    <row r="777" ht="13.5" spans="1:7">
      <c r="A777" s="16">
        <v>13</v>
      </c>
      <c r="B777" s="17" t="s">
        <v>418</v>
      </c>
      <c r="C777" s="17" t="s">
        <v>316</v>
      </c>
      <c r="D777" s="18" t="s">
        <v>316</v>
      </c>
      <c r="E777" s="19">
        <v>1</v>
      </c>
      <c r="F777" s="17" t="s">
        <v>316</v>
      </c>
      <c r="G777" s="5"/>
    </row>
    <row r="778" ht="13.5" spans="1:7">
      <c r="A778" s="16">
        <v>14</v>
      </c>
      <c r="B778" s="17" t="s">
        <v>356</v>
      </c>
      <c r="C778" s="17" t="s">
        <v>316</v>
      </c>
      <c r="D778" s="18" t="s">
        <v>316</v>
      </c>
      <c r="E778" s="19"/>
      <c r="F778" s="17" t="s">
        <v>316</v>
      </c>
      <c r="G778" s="5"/>
    </row>
    <row r="779" ht="13.5" spans="1:7">
      <c r="A779" s="16">
        <v>15</v>
      </c>
      <c r="B779" s="17" t="s">
        <v>357</v>
      </c>
      <c r="C779" s="17" t="s">
        <v>316</v>
      </c>
      <c r="D779" s="18" t="s">
        <v>316</v>
      </c>
      <c r="E779" s="19"/>
      <c r="F779" s="17" t="s">
        <v>316</v>
      </c>
      <c r="G779" s="5"/>
    </row>
    <row r="780" ht="13.5" spans="1:7">
      <c r="A780" s="20">
        <v>16</v>
      </c>
      <c r="B780" s="21" t="s">
        <v>358</v>
      </c>
      <c r="C780" s="22"/>
      <c r="D780" s="20"/>
      <c r="E780" s="23"/>
      <c r="F780" s="22"/>
      <c r="G780" s="22"/>
    </row>
    <row r="781" ht="13.5" spans="1:7">
      <c r="A781" s="20" t="s">
        <v>316</v>
      </c>
      <c r="B781" s="21" t="s">
        <v>359</v>
      </c>
      <c r="C781" s="22"/>
      <c r="D781" s="20" t="s">
        <v>34</v>
      </c>
      <c r="E781" s="23">
        <v>1</v>
      </c>
      <c r="F781" s="22"/>
      <c r="G781" s="22"/>
    </row>
    <row r="782" ht="13.5" spans="1:7">
      <c r="A782" s="70" t="s">
        <v>517</v>
      </c>
      <c r="B782" s="12" t="s">
        <v>518</v>
      </c>
      <c r="C782" s="13" t="s">
        <v>313</v>
      </c>
      <c r="D782" s="12" t="s">
        <v>519</v>
      </c>
      <c r="E782" s="12"/>
      <c r="F782" s="12" t="s">
        <v>473</v>
      </c>
      <c r="G782" s="14" t="s">
        <v>316</v>
      </c>
    </row>
    <row r="783" ht="13.5" spans="1:7">
      <c r="A783" s="15" t="s">
        <v>0</v>
      </c>
      <c r="B783" s="15" t="s">
        <v>317</v>
      </c>
      <c r="C783" s="15" t="s">
        <v>318</v>
      </c>
      <c r="D783" s="15" t="s">
        <v>18</v>
      </c>
      <c r="E783" s="15" t="s">
        <v>319</v>
      </c>
      <c r="F783" s="15" t="s">
        <v>320</v>
      </c>
      <c r="G783" s="15" t="s">
        <v>321</v>
      </c>
    </row>
    <row r="784" ht="13.5" spans="1:7">
      <c r="A784" s="16">
        <v>1</v>
      </c>
      <c r="B784" s="17" t="s">
        <v>473</v>
      </c>
      <c r="C784" s="17" t="s">
        <v>519</v>
      </c>
      <c r="D784" s="18" t="s">
        <v>34</v>
      </c>
      <c r="E784" s="19">
        <v>1</v>
      </c>
      <c r="F784" s="17" t="s">
        <v>35</v>
      </c>
      <c r="G784" s="5"/>
    </row>
    <row r="785" ht="13.5" spans="1:7">
      <c r="A785" s="16">
        <v>2</v>
      </c>
      <c r="B785" s="17" t="s">
        <v>356</v>
      </c>
      <c r="C785" s="17" t="s">
        <v>316</v>
      </c>
      <c r="D785" s="18" t="s">
        <v>316</v>
      </c>
      <c r="E785" s="19"/>
      <c r="F785" s="17" t="s">
        <v>316</v>
      </c>
      <c r="G785" s="5"/>
    </row>
    <row r="786" ht="13.5" spans="1:7">
      <c r="A786" s="16">
        <v>3</v>
      </c>
      <c r="B786" s="17" t="s">
        <v>357</v>
      </c>
      <c r="C786" s="17" t="s">
        <v>316</v>
      </c>
      <c r="D786" s="18" t="s">
        <v>316</v>
      </c>
      <c r="E786" s="19"/>
      <c r="F786" s="17" t="s">
        <v>316</v>
      </c>
      <c r="G786" s="5"/>
    </row>
    <row r="787" ht="13.5" spans="1:7">
      <c r="A787" s="20">
        <v>4</v>
      </c>
      <c r="B787" s="21" t="s">
        <v>358</v>
      </c>
      <c r="C787" s="22"/>
      <c r="D787" s="20"/>
      <c r="E787" s="23"/>
      <c r="F787" s="22"/>
      <c r="G787" s="22"/>
    </row>
    <row r="788" ht="13.5" spans="1:7">
      <c r="A788" s="20" t="s">
        <v>316</v>
      </c>
      <c r="B788" s="21" t="s">
        <v>359</v>
      </c>
      <c r="C788" s="22"/>
      <c r="D788" s="20" t="s">
        <v>34</v>
      </c>
      <c r="E788" s="23">
        <v>3</v>
      </c>
      <c r="F788" s="22"/>
      <c r="G788" s="22"/>
    </row>
    <row r="789" ht="13.5" spans="1:7">
      <c r="A789" s="70" t="s">
        <v>520</v>
      </c>
      <c r="B789" s="12" t="s">
        <v>475</v>
      </c>
      <c r="C789" s="13" t="s">
        <v>313</v>
      </c>
      <c r="D789" s="12" t="s">
        <v>316</v>
      </c>
      <c r="E789" s="12"/>
      <c r="F789" s="12" t="s">
        <v>476</v>
      </c>
      <c r="G789" s="14" t="s">
        <v>316</v>
      </c>
    </row>
    <row r="790" ht="13.5" spans="1:7">
      <c r="A790" s="15" t="s">
        <v>0</v>
      </c>
      <c r="B790" s="15" t="s">
        <v>317</v>
      </c>
      <c r="C790" s="15" t="s">
        <v>318</v>
      </c>
      <c r="D790" s="15" t="s">
        <v>18</v>
      </c>
      <c r="E790" s="15" t="s">
        <v>319</v>
      </c>
      <c r="F790" s="15" t="s">
        <v>320</v>
      </c>
      <c r="G790" s="15" t="s">
        <v>321</v>
      </c>
    </row>
    <row r="791" ht="13.5" spans="1:7">
      <c r="A791" s="16">
        <v>1</v>
      </c>
      <c r="B791" s="17" t="s">
        <v>476</v>
      </c>
      <c r="C791" s="17" t="s">
        <v>316</v>
      </c>
      <c r="D791" s="18" t="s">
        <v>345</v>
      </c>
      <c r="E791" s="19">
        <v>1</v>
      </c>
      <c r="F791" s="17" t="s">
        <v>316</v>
      </c>
      <c r="G791" s="5"/>
    </row>
    <row r="792" ht="13.5" spans="1:7">
      <c r="A792" s="16">
        <v>2</v>
      </c>
      <c r="B792" s="17" t="s">
        <v>356</v>
      </c>
      <c r="C792" s="17" t="s">
        <v>316</v>
      </c>
      <c r="D792" s="18" t="s">
        <v>316</v>
      </c>
      <c r="E792" s="19"/>
      <c r="F792" s="17" t="s">
        <v>316</v>
      </c>
      <c r="G792" s="5"/>
    </row>
    <row r="793" ht="13.5" spans="1:7">
      <c r="A793" s="16">
        <v>3</v>
      </c>
      <c r="B793" s="17" t="s">
        <v>357</v>
      </c>
      <c r="C793" s="17" t="s">
        <v>316</v>
      </c>
      <c r="D793" s="18" t="s">
        <v>316</v>
      </c>
      <c r="E793" s="19"/>
      <c r="F793" s="17" t="s">
        <v>316</v>
      </c>
      <c r="G793" s="5"/>
    </row>
    <row r="794" ht="13.5" spans="1:7">
      <c r="A794" s="20">
        <v>4</v>
      </c>
      <c r="B794" s="21" t="s">
        <v>358</v>
      </c>
      <c r="C794" s="22"/>
      <c r="D794" s="20"/>
      <c r="E794" s="23"/>
      <c r="F794" s="22"/>
      <c r="G794" s="22"/>
    </row>
    <row r="795" ht="13.5" spans="1:7">
      <c r="A795" s="20" t="s">
        <v>316</v>
      </c>
      <c r="B795" s="21" t="s">
        <v>359</v>
      </c>
      <c r="C795" s="22"/>
      <c r="D795" s="20" t="s">
        <v>34</v>
      </c>
      <c r="E795" s="23">
        <v>3</v>
      </c>
      <c r="F795" s="22"/>
      <c r="G795" s="22"/>
    </row>
    <row r="796" ht="13.5" spans="1:7">
      <c r="A796" s="70" t="s">
        <v>521</v>
      </c>
      <c r="B796" s="12" t="s">
        <v>478</v>
      </c>
      <c r="C796" s="13" t="s">
        <v>313</v>
      </c>
      <c r="D796" s="12" t="s">
        <v>522</v>
      </c>
      <c r="E796" s="12"/>
      <c r="F796" s="12" t="s">
        <v>480</v>
      </c>
      <c r="G796" s="14" t="s">
        <v>316</v>
      </c>
    </row>
    <row r="797" ht="13.5" spans="1:7">
      <c r="A797" s="15" t="s">
        <v>0</v>
      </c>
      <c r="B797" s="15" t="s">
        <v>317</v>
      </c>
      <c r="C797" s="15" t="s">
        <v>318</v>
      </c>
      <c r="D797" s="15" t="s">
        <v>18</v>
      </c>
      <c r="E797" s="15" t="s">
        <v>319</v>
      </c>
      <c r="F797" s="15" t="s">
        <v>320</v>
      </c>
      <c r="G797" s="15" t="s">
        <v>321</v>
      </c>
    </row>
    <row r="798" ht="13.5" spans="1:7">
      <c r="A798" s="16">
        <v>1</v>
      </c>
      <c r="B798" s="17" t="s">
        <v>350</v>
      </c>
      <c r="C798" s="17" t="s">
        <v>523</v>
      </c>
      <c r="D798" s="18" t="s">
        <v>352</v>
      </c>
      <c r="E798" s="19">
        <v>3</v>
      </c>
      <c r="F798" s="17" t="s">
        <v>316</v>
      </c>
      <c r="G798" s="5"/>
    </row>
    <row r="799" ht="13.5" spans="1:7">
      <c r="A799" s="16">
        <v>2</v>
      </c>
      <c r="B799" s="17" t="s">
        <v>482</v>
      </c>
      <c r="C799" s="17" t="s">
        <v>316</v>
      </c>
      <c r="D799" s="18" t="s">
        <v>68</v>
      </c>
      <c r="E799" s="19">
        <v>1</v>
      </c>
      <c r="F799" s="17" t="s">
        <v>316</v>
      </c>
      <c r="G799" s="5"/>
    </row>
    <row r="800" ht="13.5" spans="1:7">
      <c r="A800" s="16">
        <v>3</v>
      </c>
      <c r="B800" s="17" t="s">
        <v>353</v>
      </c>
      <c r="C800" s="17" t="s">
        <v>316</v>
      </c>
      <c r="D800" s="18" t="s">
        <v>316</v>
      </c>
      <c r="E800" s="19">
        <v>1</v>
      </c>
      <c r="F800" s="17" t="s">
        <v>316</v>
      </c>
      <c r="G800" s="5"/>
    </row>
    <row r="801" ht="13.5" spans="1:7">
      <c r="A801" s="16">
        <v>4</v>
      </c>
      <c r="B801" s="17" t="s">
        <v>355</v>
      </c>
      <c r="C801" s="17" t="s">
        <v>316</v>
      </c>
      <c r="D801" s="18" t="s">
        <v>316</v>
      </c>
      <c r="E801" s="19">
        <v>1</v>
      </c>
      <c r="F801" s="17" t="s">
        <v>316</v>
      </c>
      <c r="G801" s="5"/>
    </row>
    <row r="802" ht="13.5" spans="1:7">
      <c r="A802" s="16">
        <v>5</v>
      </c>
      <c r="B802" s="17" t="s">
        <v>356</v>
      </c>
      <c r="C802" s="17" t="s">
        <v>316</v>
      </c>
      <c r="D802" s="18" t="s">
        <v>316</v>
      </c>
      <c r="E802" s="19"/>
      <c r="F802" s="17" t="s">
        <v>316</v>
      </c>
      <c r="G802" s="5"/>
    </row>
    <row r="803" ht="13.5" spans="1:7">
      <c r="A803" s="16">
        <v>6</v>
      </c>
      <c r="B803" s="17" t="s">
        <v>357</v>
      </c>
      <c r="C803" s="17" t="s">
        <v>316</v>
      </c>
      <c r="D803" s="18" t="s">
        <v>316</v>
      </c>
      <c r="E803" s="19"/>
      <c r="F803" s="17" t="s">
        <v>316</v>
      </c>
      <c r="G803" s="5"/>
    </row>
    <row r="804" ht="13.5" spans="1:7">
      <c r="A804" s="20">
        <v>7</v>
      </c>
      <c r="B804" s="21" t="s">
        <v>358</v>
      </c>
      <c r="C804" s="22"/>
      <c r="D804" s="20"/>
      <c r="E804" s="23"/>
      <c r="F804" s="22"/>
      <c r="G804" s="22"/>
    </row>
    <row r="805" ht="13.5" spans="1:7">
      <c r="A805" s="20" t="s">
        <v>316</v>
      </c>
      <c r="B805" s="21" t="s">
        <v>359</v>
      </c>
      <c r="C805" s="22"/>
      <c r="D805" s="20" t="s">
        <v>68</v>
      </c>
      <c r="E805" s="23">
        <v>3</v>
      </c>
      <c r="F805" s="22"/>
      <c r="G805" s="22"/>
    </row>
    <row r="806" ht="13.5" spans="1:7">
      <c r="A806" s="8" t="s">
        <v>524</v>
      </c>
      <c r="B806" s="9"/>
      <c r="C806" s="9"/>
      <c r="D806" s="9"/>
      <c r="E806" s="9"/>
      <c r="F806" s="9"/>
      <c r="G806" s="10"/>
    </row>
    <row r="807" ht="13.5" spans="1:7">
      <c r="A807" s="70" t="s">
        <v>525</v>
      </c>
      <c r="B807" s="12" t="s">
        <v>526</v>
      </c>
      <c r="C807" s="13" t="s">
        <v>313</v>
      </c>
      <c r="D807" s="12" t="s">
        <v>314</v>
      </c>
      <c r="E807" s="12"/>
      <c r="F807" s="12" t="s">
        <v>315</v>
      </c>
      <c r="G807" s="14" t="s">
        <v>316</v>
      </c>
    </row>
    <row r="808" ht="13.5" spans="1:7">
      <c r="A808" s="15" t="s">
        <v>0</v>
      </c>
      <c r="B808" s="15" t="s">
        <v>317</v>
      </c>
      <c r="C808" s="15" t="s">
        <v>318</v>
      </c>
      <c r="D808" s="15" t="s">
        <v>18</v>
      </c>
      <c r="E808" s="15" t="s">
        <v>319</v>
      </c>
      <c r="F808" s="15" t="s">
        <v>320</v>
      </c>
      <c r="G808" s="15" t="s">
        <v>321</v>
      </c>
    </row>
    <row r="809" ht="13.5" spans="1:7">
      <c r="A809" s="16">
        <v>1</v>
      </c>
      <c r="B809" s="17" t="s">
        <v>322</v>
      </c>
      <c r="C809" s="17" t="s">
        <v>371</v>
      </c>
      <c r="D809" s="18" t="s">
        <v>34</v>
      </c>
      <c r="E809" s="19">
        <v>1</v>
      </c>
      <c r="F809" s="17" t="s">
        <v>324</v>
      </c>
      <c r="G809" s="5"/>
    </row>
    <row r="810" ht="13.5" spans="1:7">
      <c r="A810" s="16">
        <v>2</v>
      </c>
      <c r="B810" s="17" t="s">
        <v>325</v>
      </c>
      <c r="C810" s="17" t="s">
        <v>486</v>
      </c>
      <c r="D810" s="18" t="s">
        <v>34</v>
      </c>
      <c r="E810" s="19">
        <v>3</v>
      </c>
      <c r="F810" s="17" t="s">
        <v>327</v>
      </c>
      <c r="G810" s="5"/>
    </row>
    <row r="811" ht="13.5" spans="1:7">
      <c r="A811" s="16">
        <v>3</v>
      </c>
      <c r="B811" s="17" t="s">
        <v>328</v>
      </c>
      <c r="C811" s="17" t="s">
        <v>329</v>
      </c>
      <c r="D811" s="18" t="s">
        <v>34</v>
      </c>
      <c r="E811" s="19">
        <v>2</v>
      </c>
      <c r="F811" s="17" t="s">
        <v>327</v>
      </c>
      <c r="G811" s="5"/>
    </row>
    <row r="812" ht="13.5" spans="1:7">
      <c r="A812" s="16">
        <v>4</v>
      </c>
      <c r="B812" s="17" t="s">
        <v>330</v>
      </c>
      <c r="C812" s="17" t="s">
        <v>331</v>
      </c>
      <c r="D812" s="18" t="s">
        <v>332</v>
      </c>
      <c r="E812" s="19">
        <v>1</v>
      </c>
      <c r="F812" s="17" t="s">
        <v>333</v>
      </c>
      <c r="G812" s="5"/>
    </row>
    <row r="813" ht="13.5" spans="1:7">
      <c r="A813" s="16">
        <v>5</v>
      </c>
      <c r="B813" s="17" t="s">
        <v>334</v>
      </c>
      <c r="C813" s="17" t="s">
        <v>335</v>
      </c>
      <c r="D813" s="18" t="s">
        <v>332</v>
      </c>
      <c r="E813" s="19">
        <v>1</v>
      </c>
      <c r="F813" s="17" t="s">
        <v>336</v>
      </c>
      <c r="G813" s="5"/>
    </row>
    <row r="814" ht="13.5" spans="1:7">
      <c r="A814" s="16">
        <v>6</v>
      </c>
      <c r="B814" s="17" t="s">
        <v>337</v>
      </c>
      <c r="C814" s="17" t="s">
        <v>338</v>
      </c>
      <c r="D814" s="18" t="s">
        <v>34</v>
      </c>
      <c r="E814" s="19">
        <v>1</v>
      </c>
      <c r="F814" s="17" t="s">
        <v>339</v>
      </c>
      <c r="G814" s="5"/>
    </row>
    <row r="815" ht="13.5" spans="1:7">
      <c r="A815" s="16">
        <v>7</v>
      </c>
      <c r="B815" s="17" t="s">
        <v>340</v>
      </c>
      <c r="C815" s="17" t="s">
        <v>341</v>
      </c>
      <c r="D815" s="18" t="s">
        <v>34</v>
      </c>
      <c r="E815" s="19">
        <v>1</v>
      </c>
      <c r="F815" s="17" t="s">
        <v>342</v>
      </c>
      <c r="G815" s="5"/>
    </row>
    <row r="816" ht="13.5" spans="1:7">
      <c r="A816" s="16">
        <v>8</v>
      </c>
      <c r="B816" s="17" t="s">
        <v>343</v>
      </c>
      <c r="C816" s="17" t="s">
        <v>344</v>
      </c>
      <c r="D816" s="18" t="s">
        <v>345</v>
      </c>
      <c r="E816" s="19">
        <v>2</v>
      </c>
      <c r="F816" s="17" t="s">
        <v>346</v>
      </c>
      <c r="G816" s="5"/>
    </row>
    <row r="817" ht="13.5" spans="1:7">
      <c r="A817" s="16">
        <v>9</v>
      </c>
      <c r="B817" s="17" t="s">
        <v>347</v>
      </c>
      <c r="C817" s="17" t="s">
        <v>348</v>
      </c>
      <c r="D817" s="18" t="s">
        <v>34</v>
      </c>
      <c r="E817" s="19">
        <v>1</v>
      </c>
      <c r="F817" s="17" t="s">
        <v>349</v>
      </c>
      <c r="G817" s="5"/>
    </row>
    <row r="818" ht="13.5" spans="1:7">
      <c r="A818" s="16">
        <v>10</v>
      </c>
      <c r="B818" s="17" t="s">
        <v>350</v>
      </c>
      <c r="C818" s="17" t="s">
        <v>351</v>
      </c>
      <c r="D818" s="18" t="s">
        <v>352</v>
      </c>
      <c r="E818" s="19">
        <v>8</v>
      </c>
      <c r="F818" s="17" t="s">
        <v>316</v>
      </c>
      <c r="G818" s="5"/>
    </row>
    <row r="819" ht="13.5" spans="1:7">
      <c r="A819" s="16">
        <v>11</v>
      </c>
      <c r="B819" s="17" t="s">
        <v>353</v>
      </c>
      <c r="C819" s="17" t="s">
        <v>316</v>
      </c>
      <c r="D819" s="18" t="s">
        <v>316</v>
      </c>
      <c r="E819" s="19">
        <v>1</v>
      </c>
      <c r="F819" s="17" t="s">
        <v>316</v>
      </c>
      <c r="G819" s="5"/>
    </row>
    <row r="820" ht="13.5" spans="1:7">
      <c r="A820" s="16">
        <v>12</v>
      </c>
      <c r="B820" s="17" t="s">
        <v>354</v>
      </c>
      <c r="C820" s="17" t="s">
        <v>316</v>
      </c>
      <c r="D820" s="18" t="s">
        <v>316</v>
      </c>
      <c r="E820" s="19">
        <v>1</v>
      </c>
      <c r="F820" s="17" t="s">
        <v>316</v>
      </c>
      <c r="G820" s="5"/>
    </row>
    <row r="821" ht="13.5" spans="1:7">
      <c r="A821" s="16">
        <v>13</v>
      </c>
      <c r="B821" s="17" t="s">
        <v>355</v>
      </c>
      <c r="C821" s="17" t="s">
        <v>316</v>
      </c>
      <c r="D821" s="18" t="s">
        <v>316</v>
      </c>
      <c r="E821" s="19">
        <v>1</v>
      </c>
      <c r="F821" s="17" t="s">
        <v>316</v>
      </c>
      <c r="G821" s="5"/>
    </row>
    <row r="822" ht="13.5" spans="1:7">
      <c r="A822" s="16">
        <v>14</v>
      </c>
      <c r="B822" s="17" t="s">
        <v>356</v>
      </c>
      <c r="C822" s="17" t="s">
        <v>316</v>
      </c>
      <c r="D822" s="18" t="s">
        <v>316</v>
      </c>
      <c r="E822" s="19"/>
      <c r="F822" s="17" t="s">
        <v>316</v>
      </c>
      <c r="G822" s="5"/>
    </row>
    <row r="823" ht="13.5" spans="1:7">
      <c r="A823" s="16">
        <v>15</v>
      </c>
      <c r="B823" s="17" t="s">
        <v>357</v>
      </c>
      <c r="C823" s="17" t="s">
        <v>316</v>
      </c>
      <c r="D823" s="18" t="s">
        <v>316</v>
      </c>
      <c r="E823" s="19"/>
      <c r="F823" s="17" t="s">
        <v>316</v>
      </c>
      <c r="G823" s="5"/>
    </row>
    <row r="824" ht="13.5" spans="1:7">
      <c r="A824" s="20">
        <v>16</v>
      </c>
      <c r="B824" s="21" t="s">
        <v>358</v>
      </c>
      <c r="C824" s="22"/>
      <c r="D824" s="20"/>
      <c r="E824" s="23"/>
      <c r="F824" s="22"/>
      <c r="G824" s="22"/>
    </row>
    <row r="825" ht="13.5" spans="1:7">
      <c r="A825" s="20" t="s">
        <v>316</v>
      </c>
      <c r="B825" s="21" t="s">
        <v>359</v>
      </c>
      <c r="C825" s="22"/>
      <c r="D825" s="20" t="s">
        <v>34</v>
      </c>
      <c r="E825" s="23">
        <v>1</v>
      </c>
      <c r="F825" s="22"/>
      <c r="G825" s="22"/>
    </row>
    <row r="826" ht="13.5" spans="1:7">
      <c r="A826" s="70" t="s">
        <v>527</v>
      </c>
      <c r="B826" s="12" t="s">
        <v>528</v>
      </c>
      <c r="C826" s="13" t="s">
        <v>313</v>
      </c>
      <c r="D826" s="12" t="s">
        <v>314</v>
      </c>
      <c r="E826" s="12"/>
      <c r="F826" s="12" t="s">
        <v>529</v>
      </c>
      <c r="G826" s="14" t="s">
        <v>316</v>
      </c>
    </row>
    <row r="827" ht="13.5" spans="1:7">
      <c r="A827" s="15" t="s">
        <v>0</v>
      </c>
      <c r="B827" s="15" t="s">
        <v>317</v>
      </c>
      <c r="C827" s="15" t="s">
        <v>318</v>
      </c>
      <c r="D827" s="15" t="s">
        <v>18</v>
      </c>
      <c r="E827" s="15" t="s">
        <v>319</v>
      </c>
      <c r="F827" s="15" t="s">
        <v>320</v>
      </c>
      <c r="G827" s="15" t="s">
        <v>321</v>
      </c>
    </row>
    <row r="828" ht="13.5" spans="1:7">
      <c r="A828" s="16">
        <v>1</v>
      </c>
      <c r="B828" s="17" t="s">
        <v>325</v>
      </c>
      <c r="C828" s="17" t="s">
        <v>530</v>
      </c>
      <c r="D828" s="18" t="s">
        <v>34</v>
      </c>
      <c r="E828" s="19">
        <v>2</v>
      </c>
      <c r="F828" s="17" t="s">
        <v>327</v>
      </c>
      <c r="G828" s="5"/>
    </row>
    <row r="829" ht="13.5" spans="1:7">
      <c r="A829" s="16">
        <v>2</v>
      </c>
      <c r="B829" s="17" t="s">
        <v>328</v>
      </c>
      <c r="C829" s="17" t="s">
        <v>531</v>
      </c>
      <c r="D829" s="18" t="s">
        <v>34</v>
      </c>
      <c r="E829" s="19">
        <v>2</v>
      </c>
      <c r="F829" s="17" t="s">
        <v>327</v>
      </c>
      <c r="G829" s="5"/>
    </row>
    <row r="830" ht="13.5" spans="1:7">
      <c r="A830" s="16">
        <v>3</v>
      </c>
      <c r="B830" s="17" t="s">
        <v>334</v>
      </c>
      <c r="C830" s="17" t="s">
        <v>335</v>
      </c>
      <c r="D830" s="18" t="s">
        <v>332</v>
      </c>
      <c r="E830" s="19">
        <v>1</v>
      </c>
      <c r="F830" s="17" t="s">
        <v>336</v>
      </c>
      <c r="G830" s="5"/>
    </row>
    <row r="831" ht="13.5" spans="1:7">
      <c r="A831" s="16">
        <v>4</v>
      </c>
      <c r="B831" s="17" t="s">
        <v>343</v>
      </c>
      <c r="C831" s="17" t="s">
        <v>364</v>
      </c>
      <c r="D831" s="18" t="s">
        <v>345</v>
      </c>
      <c r="E831" s="19">
        <v>1</v>
      </c>
      <c r="F831" s="17" t="s">
        <v>346</v>
      </c>
      <c r="G831" s="5"/>
    </row>
    <row r="832" ht="13.5" spans="1:7">
      <c r="A832" s="16">
        <v>5</v>
      </c>
      <c r="B832" s="17" t="s">
        <v>330</v>
      </c>
      <c r="C832" s="17" t="s">
        <v>365</v>
      </c>
      <c r="D832" s="18" t="s">
        <v>332</v>
      </c>
      <c r="E832" s="19">
        <v>1</v>
      </c>
      <c r="F832" s="17" t="s">
        <v>333</v>
      </c>
      <c r="G832" s="5"/>
    </row>
    <row r="833" ht="13.5" spans="1:7">
      <c r="A833" s="16">
        <v>6</v>
      </c>
      <c r="B833" s="17" t="s">
        <v>337</v>
      </c>
      <c r="C833" s="17" t="s">
        <v>338</v>
      </c>
      <c r="D833" s="18" t="s">
        <v>34</v>
      </c>
      <c r="E833" s="19">
        <v>1</v>
      </c>
      <c r="F833" s="17" t="s">
        <v>339</v>
      </c>
      <c r="G833" s="5"/>
    </row>
    <row r="834" ht="13.5" spans="1:7">
      <c r="A834" s="16">
        <v>7</v>
      </c>
      <c r="B834" s="17" t="s">
        <v>350</v>
      </c>
      <c r="C834" s="17" t="s">
        <v>351</v>
      </c>
      <c r="D834" s="18" t="s">
        <v>352</v>
      </c>
      <c r="E834" s="19">
        <v>8</v>
      </c>
      <c r="F834" s="17" t="s">
        <v>316</v>
      </c>
      <c r="G834" s="5"/>
    </row>
    <row r="835" ht="13.5" spans="1:7">
      <c r="A835" s="16">
        <v>8</v>
      </c>
      <c r="B835" s="17" t="s">
        <v>353</v>
      </c>
      <c r="C835" s="17" t="s">
        <v>316</v>
      </c>
      <c r="D835" s="18" t="s">
        <v>316</v>
      </c>
      <c r="E835" s="19">
        <v>1</v>
      </c>
      <c r="F835" s="17" t="s">
        <v>316</v>
      </c>
      <c r="G835" s="5"/>
    </row>
    <row r="836" ht="13.5" spans="1:7">
      <c r="A836" s="16">
        <v>9</v>
      </c>
      <c r="B836" s="17" t="s">
        <v>354</v>
      </c>
      <c r="C836" s="17" t="s">
        <v>316</v>
      </c>
      <c r="D836" s="18" t="s">
        <v>316</v>
      </c>
      <c r="E836" s="19">
        <v>1</v>
      </c>
      <c r="F836" s="17" t="s">
        <v>316</v>
      </c>
      <c r="G836" s="5"/>
    </row>
    <row r="837" ht="13.5" spans="1:7">
      <c r="A837" s="16">
        <v>10</v>
      </c>
      <c r="B837" s="17" t="s">
        <v>355</v>
      </c>
      <c r="C837" s="17" t="s">
        <v>316</v>
      </c>
      <c r="D837" s="18" t="s">
        <v>316</v>
      </c>
      <c r="E837" s="19">
        <v>1</v>
      </c>
      <c r="F837" s="17" t="s">
        <v>316</v>
      </c>
      <c r="G837" s="5"/>
    </row>
    <row r="838" ht="13.5" spans="1:7">
      <c r="A838" s="16">
        <v>11</v>
      </c>
      <c r="B838" s="17" t="s">
        <v>356</v>
      </c>
      <c r="C838" s="17" t="s">
        <v>316</v>
      </c>
      <c r="D838" s="18" t="s">
        <v>316</v>
      </c>
      <c r="E838" s="19"/>
      <c r="F838" s="17" t="s">
        <v>316</v>
      </c>
      <c r="G838" s="5"/>
    </row>
    <row r="839" ht="13.5" spans="1:7">
      <c r="A839" s="16">
        <v>12</v>
      </c>
      <c r="B839" s="17" t="s">
        <v>357</v>
      </c>
      <c r="C839" s="17" t="s">
        <v>316</v>
      </c>
      <c r="D839" s="18" t="s">
        <v>316</v>
      </c>
      <c r="E839" s="19"/>
      <c r="F839" s="17" t="s">
        <v>316</v>
      </c>
      <c r="G839" s="5"/>
    </row>
    <row r="840" ht="13.5" spans="1:7">
      <c r="A840" s="20">
        <v>13</v>
      </c>
      <c r="B840" s="21" t="s">
        <v>358</v>
      </c>
      <c r="C840" s="22"/>
      <c r="D840" s="20"/>
      <c r="E840" s="23"/>
      <c r="F840" s="22"/>
      <c r="G840" s="22"/>
    </row>
    <row r="841" ht="13.5" spans="1:7">
      <c r="A841" s="20" t="s">
        <v>316</v>
      </c>
      <c r="B841" s="21" t="s">
        <v>359</v>
      </c>
      <c r="C841" s="22"/>
      <c r="D841" s="20" t="s">
        <v>34</v>
      </c>
      <c r="E841" s="23">
        <v>1</v>
      </c>
      <c r="F841" s="22"/>
      <c r="G841" s="22"/>
    </row>
    <row r="842" ht="13.5" spans="1:7">
      <c r="A842" s="70" t="s">
        <v>532</v>
      </c>
      <c r="B842" s="12" t="s">
        <v>533</v>
      </c>
      <c r="C842" s="13" t="s">
        <v>313</v>
      </c>
      <c r="D842" s="12" t="s">
        <v>314</v>
      </c>
      <c r="E842" s="12"/>
      <c r="F842" s="12" t="s">
        <v>362</v>
      </c>
      <c r="G842" s="14" t="s">
        <v>316</v>
      </c>
    </row>
    <row r="843" ht="13.5" spans="1:7">
      <c r="A843" s="15" t="s">
        <v>0</v>
      </c>
      <c r="B843" s="15" t="s">
        <v>317</v>
      </c>
      <c r="C843" s="15" t="s">
        <v>318</v>
      </c>
      <c r="D843" s="15" t="s">
        <v>18</v>
      </c>
      <c r="E843" s="15" t="s">
        <v>319</v>
      </c>
      <c r="F843" s="15" t="s">
        <v>320</v>
      </c>
      <c r="G843" s="15" t="s">
        <v>321</v>
      </c>
    </row>
    <row r="844" ht="13.5" spans="1:7">
      <c r="A844" s="16">
        <v>1</v>
      </c>
      <c r="B844" s="17" t="s">
        <v>328</v>
      </c>
      <c r="C844" s="17" t="s">
        <v>363</v>
      </c>
      <c r="D844" s="18" t="s">
        <v>332</v>
      </c>
      <c r="E844" s="19">
        <v>1</v>
      </c>
      <c r="F844" s="17" t="s">
        <v>327</v>
      </c>
      <c r="G844" s="5"/>
    </row>
    <row r="845" ht="13.5" spans="1:7">
      <c r="A845" s="16">
        <v>2</v>
      </c>
      <c r="B845" s="17" t="s">
        <v>334</v>
      </c>
      <c r="C845" s="17" t="s">
        <v>335</v>
      </c>
      <c r="D845" s="18" t="s">
        <v>332</v>
      </c>
      <c r="E845" s="19">
        <v>1</v>
      </c>
      <c r="F845" s="17" t="s">
        <v>336</v>
      </c>
      <c r="G845" s="5"/>
    </row>
    <row r="846" ht="13.5" spans="1:7">
      <c r="A846" s="16">
        <v>3</v>
      </c>
      <c r="B846" s="17" t="s">
        <v>337</v>
      </c>
      <c r="C846" s="17" t="s">
        <v>338</v>
      </c>
      <c r="D846" s="18" t="s">
        <v>34</v>
      </c>
      <c r="E846" s="19">
        <v>1</v>
      </c>
      <c r="F846" s="17" t="s">
        <v>339</v>
      </c>
      <c r="G846" s="5"/>
    </row>
    <row r="847" ht="13.5" spans="1:7">
      <c r="A847" s="16">
        <v>4</v>
      </c>
      <c r="B847" s="17" t="s">
        <v>343</v>
      </c>
      <c r="C847" s="17" t="s">
        <v>364</v>
      </c>
      <c r="D847" s="18" t="s">
        <v>345</v>
      </c>
      <c r="E847" s="19">
        <v>1</v>
      </c>
      <c r="F847" s="17" t="s">
        <v>346</v>
      </c>
      <c r="G847" s="5"/>
    </row>
    <row r="848" ht="13.5" spans="1:7">
      <c r="A848" s="16">
        <v>5</v>
      </c>
      <c r="B848" s="17" t="s">
        <v>330</v>
      </c>
      <c r="C848" s="17" t="s">
        <v>365</v>
      </c>
      <c r="D848" s="18" t="s">
        <v>332</v>
      </c>
      <c r="E848" s="19">
        <v>1</v>
      </c>
      <c r="F848" s="17" t="s">
        <v>333</v>
      </c>
      <c r="G848" s="5"/>
    </row>
    <row r="849" ht="13.5" spans="1:7">
      <c r="A849" s="16">
        <v>6</v>
      </c>
      <c r="B849" s="17" t="s">
        <v>340</v>
      </c>
      <c r="C849" s="17" t="s">
        <v>341</v>
      </c>
      <c r="D849" s="18" t="s">
        <v>34</v>
      </c>
      <c r="E849" s="19">
        <v>1</v>
      </c>
      <c r="F849" s="17" t="s">
        <v>342</v>
      </c>
      <c r="G849" s="5"/>
    </row>
    <row r="850" ht="13.5" spans="1:7">
      <c r="A850" s="16">
        <v>7</v>
      </c>
      <c r="B850" s="17" t="s">
        <v>366</v>
      </c>
      <c r="C850" s="17" t="s">
        <v>367</v>
      </c>
      <c r="D850" s="18" t="s">
        <v>316</v>
      </c>
      <c r="E850" s="19">
        <v>1</v>
      </c>
      <c r="F850" s="17" t="s">
        <v>316</v>
      </c>
      <c r="G850" s="5"/>
    </row>
    <row r="851" ht="13.5" spans="1:7">
      <c r="A851" s="16">
        <v>8</v>
      </c>
      <c r="B851" s="17" t="s">
        <v>350</v>
      </c>
      <c r="C851" s="17" t="s">
        <v>351</v>
      </c>
      <c r="D851" s="18" t="s">
        <v>352</v>
      </c>
      <c r="E851" s="19">
        <v>8</v>
      </c>
      <c r="F851" s="17" t="s">
        <v>316</v>
      </c>
      <c r="G851" s="5"/>
    </row>
    <row r="852" ht="13.5" spans="1:7">
      <c r="A852" s="16">
        <v>9</v>
      </c>
      <c r="B852" s="17" t="s">
        <v>353</v>
      </c>
      <c r="C852" s="17" t="s">
        <v>316</v>
      </c>
      <c r="D852" s="18" t="s">
        <v>316</v>
      </c>
      <c r="E852" s="19">
        <v>1</v>
      </c>
      <c r="F852" s="17" t="s">
        <v>316</v>
      </c>
      <c r="G852" s="5"/>
    </row>
    <row r="853" ht="13.5" spans="1:7">
      <c r="A853" s="16">
        <v>10</v>
      </c>
      <c r="B853" s="17" t="s">
        <v>354</v>
      </c>
      <c r="C853" s="17" t="s">
        <v>316</v>
      </c>
      <c r="D853" s="18" t="s">
        <v>316</v>
      </c>
      <c r="E853" s="19">
        <v>1</v>
      </c>
      <c r="F853" s="17" t="s">
        <v>316</v>
      </c>
      <c r="G853" s="5"/>
    </row>
    <row r="854" ht="13.5" spans="1:7">
      <c r="A854" s="16">
        <v>11</v>
      </c>
      <c r="B854" s="17" t="s">
        <v>355</v>
      </c>
      <c r="C854" s="17" t="s">
        <v>316</v>
      </c>
      <c r="D854" s="18" t="s">
        <v>316</v>
      </c>
      <c r="E854" s="19">
        <v>1</v>
      </c>
      <c r="F854" s="17" t="s">
        <v>316</v>
      </c>
      <c r="G854" s="5"/>
    </row>
    <row r="855" ht="13.5" spans="1:7">
      <c r="A855" s="16">
        <v>12</v>
      </c>
      <c r="B855" s="17" t="s">
        <v>356</v>
      </c>
      <c r="C855" s="17" t="s">
        <v>316</v>
      </c>
      <c r="D855" s="18" t="s">
        <v>316</v>
      </c>
      <c r="E855" s="19"/>
      <c r="F855" s="17" t="s">
        <v>316</v>
      </c>
      <c r="G855" s="5"/>
    </row>
    <row r="856" ht="13.5" spans="1:7">
      <c r="A856" s="16">
        <v>13</v>
      </c>
      <c r="B856" s="17" t="s">
        <v>357</v>
      </c>
      <c r="C856" s="17" t="s">
        <v>316</v>
      </c>
      <c r="D856" s="18" t="s">
        <v>316</v>
      </c>
      <c r="E856" s="19"/>
      <c r="F856" s="17" t="s">
        <v>316</v>
      </c>
      <c r="G856" s="5"/>
    </row>
    <row r="857" ht="13.5" spans="1:7">
      <c r="A857" s="20">
        <v>14</v>
      </c>
      <c r="B857" s="21" t="s">
        <v>358</v>
      </c>
      <c r="C857" s="22"/>
      <c r="D857" s="20"/>
      <c r="E857" s="23"/>
      <c r="F857" s="22"/>
      <c r="G857" s="22"/>
    </row>
    <row r="858" ht="13.5" spans="1:7">
      <c r="A858" s="20" t="s">
        <v>316</v>
      </c>
      <c r="B858" s="21" t="s">
        <v>359</v>
      </c>
      <c r="C858" s="22"/>
      <c r="D858" s="20" t="s">
        <v>34</v>
      </c>
      <c r="E858" s="23">
        <v>1</v>
      </c>
      <c r="F858" s="22"/>
      <c r="G858" s="22"/>
    </row>
    <row r="859" ht="13.5" spans="1:7">
      <c r="A859" s="70" t="s">
        <v>534</v>
      </c>
      <c r="B859" s="12" t="s">
        <v>535</v>
      </c>
      <c r="C859" s="13" t="s">
        <v>313</v>
      </c>
      <c r="D859" s="12" t="s">
        <v>314</v>
      </c>
      <c r="E859" s="12"/>
      <c r="F859" s="12" t="s">
        <v>370</v>
      </c>
      <c r="G859" s="14" t="s">
        <v>316</v>
      </c>
    </row>
    <row r="860" ht="13.5" spans="1:7">
      <c r="A860" s="15" t="s">
        <v>0</v>
      </c>
      <c r="B860" s="15" t="s">
        <v>317</v>
      </c>
      <c r="C860" s="15" t="s">
        <v>318</v>
      </c>
      <c r="D860" s="15" t="s">
        <v>18</v>
      </c>
      <c r="E860" s="15" t="s">
        <v>319</v>
      </c>
      <c r="F860" s="15" t="s">
        <v>320</v>
      </c>
      <c r="G860" s="15" t="s">
        <v>321</v>
      </c>
    </row>
    <row r="861" ht="13.5" spans="1:7">
      <c r="A861" s="16">
        <v>1</v>
      </c>
      <c r="B861" s="17" t="s">
        <v>322</v>
      </c>
      <c r="C861" s="17" t="s">
        <v>371</v>
      </c>
      <c r="D861" s="18" t="s">
        <v>34</v>
      </c>
      <c r="E861" s="19">
        <v>1</v>
      </c>
      <c r="F861" s="17" t="s">
        <v>324</v>
      </c>
      <c r="G861" s="5"/>
    </row>
    <row r="862" ht="13.5" spans="1:7">
      <c r="A862" s="16">
        <v>2</v>
      </c>
      <c r="B862" s="17" t="s">
        <v>325</v>
      </c>
      <c r="C862" s="17" t="s">
        <v>372</v>
      </c>
      <c r="D862" s="18" t="s">
        <v>34</v>
      </c>
      <c r="E862" s="19">
        <v>3</v>
      </c>
      <c r="F862" s="17" t="s">
        <v>327</v>
      </c>
      <c r="G862" s="5"/>
    </row>
    <row r="863" ht="13.5" spans="1:7">
      <c r="A863" s="16">
        <v>3</v>
      </c>
      <c r="B863" s="17" t="s">
        <v>334</v>
      </c>
      <c r="C863" s="17" t="s">
        <v>335</v>
      </c>
      <c r="D863" s="18" t="s">
        <v>332</v>
      </c>
      <c r="E863" s="19">
        <v>1</v>
      </c>
      <c r="F863" s="17" t="s">
        <v>336</v>
      </c>
      <c r="G863" s="5"/>
    </row>
    <row r="864" ht="13.5" spans="1:7">
      <c r="A864" s="16">
        <v>4</v>
      </c>
      <c r="B864" s="17" t="s">
        <v>337</v>
      </c>
      <c r="C864" s="17" t="s">
        <v>338</v>
      </c>
      <c r="D864" s="18" t="s">
        <v>34</v>
      </c>
      <c r="E864" s="19">
        <v>1</v>
      </c>
      <c r="F864" s="17" t="s">
        <v>339</v>
      </c>
      <c r="G864" s="5"/>
    </row>
    <row r="865" ht="13.5" spans="1:7">
      <c r="A865" s="16">
        <v>5</v>
      </c>
      <c r="B865" s="17" t="s">
        <v>340</v>
      </c>
      <c r="C865" s="17" t="s">
        <v>341</v>
      </c>
      <c r="D865" s="18" t="s">
        <v>34</v>
      </c>
      <c r="E865" s="19">
        <v>1</v>
      </c>
      <c r="F865" s="17" t="s">
        <v>342</v>
      </c>
      <c r="G865" s="5"/>
    </row>
    <row r="866" ht="13.5" spans="1:7">
      <c r="A866" s="16">
        <v>6</v>
      </c>
      <c r="B866" s="17" t="s">
        <v>343</v>
      </c>
      <c r="C866" s="17" t="s">
        <v>344</v>
      </c>
      <c r="D866" s="18" t="s">
        <v>345</v>
      </c>
      <c r="E866" s="19">
        <v>2</v>
      </c>
      <c r="F866" s="17" t="s">
        <v>346</v>
      </c>
      <c r="G866" s="5"/>
    </row>
    <row r="867" ht="13.5" spans="1:7">
      <c r="A867" s="16">
        <v>7</v>
      </c>
      <c r="B867" s="17" t="s">
        <v>347</v>
      </c>
      <c r="C867" s="17" t="s">
        <v>348</v>
      </c>
      <c r="D867" s="18" t="s">
        <v>34</v>
      </c>
      <c r="E867" s="19">
        <v>1</v>
      </c>
      <c r="F867" s="17" t="s">
        <v>349</v>
      </c>
      <c r="G867" s="5"/>
    </row>
    <row r="868" ht="13.5" spans="1:7">
      <c r="A868" s="16">
        <v>8</v>
      </c>
      <c r="B868" s="17" t="s">
        <v>373</v>
      </c>
      <c r="C868" s="17" t="s">
        <v>374</v>
      </c>
      <c r="D868" s="18" t="s">
        <v>345</v>
      </c>
      <c r="E868" s="19">
        <v>1</v>
      </c>
      <c r="F868" s="17" t="s">
        <v>316</v>
      </c>
      <c r="G868" s="5"/>
    </row>
    <row r="869" ht="13.5" spans="1:7">
      <c r="A869" s="16">
        <v>9</v>
      </c>
      <c r="B869" s="17" t="s">
        <v>350</v>
      </c>
      <c r="C869" s="17" t="s">
        <v>351</v>
      </c>
      <c r="D869" s="18" t="s">
        <v>352</v>
      </c>
      <c r="E869" s="19">
        <v>3</v>
      </c>
      <c r="F869" s="17" t="s">
        <v>316</v>
      </c>
      <c r="G869" s="5"/>
    </row>
    <row r="870" ht="13.5" spans="1:7">
      <c r="A870" s="16">
        <v>10</v>
      </c>
      <c r="B870" s="17" t="s">
        <v>350</v>
      </c>
      <c r="C870" s="17" t="s">
        <v>375</v>
      </c>
      <c r="D870" s="18" t="s">
        <v>352</v>
      </c>
      <c r="E870" s="19">
        <v>7</v>
      </c>
      <c r="F870" s="17" t="s">
        <v>316</v>
      </c>
      <c r="G870" s="5"/>
    </row>
    <row r="871" ht="13.5" spans="1:7">
      <c r="A871" s="16">
        <v>11</v>
      </c>
      <c r="B871" s="17" t="s">
        <v>350</v>
      </c>
      <c r="C871" s="17" t="s">
        <v>376</v>
      </c>
      <c r="D871" s="18" t="s">
        <v>352</v>
      </c>
      <c r="E871" s="19">
        <v>1</v>
      </c>
      <c r="F871" s="17" t="s">
        <v>316</v>
      </c>
      <c r="G871" s="5"/>
    </row>
    <row r="872" ht="13.5" spans="1:7">
      <c r="A872" s="16">
        <v>12</v>
      </c>
      <c r="B872" s="17" t="s">
        <v>350</v>
      </c>
      <c r="C872" s="17" t="s">
        <v>377</v>
      </c>
      <c r="D872" s="18" t="s">
        <v>352</v>
      </c>
      <c r="E872" s="19">
        <v>1.5</v>
      </c>
      <c r="F872" s="17" t="s">
        <v>316</v>
      </c>
      <c r="G872" s="5"/>
    </row>
    <row r="873" ht="13.5" spans="1:7">
      <c r="A873" s="16">
        <v>13</v>
      </c>
      <c r="B873" s="17" t="s">
        <v>353</v>
      </c>
      <c r="C873" s="17" t="s">
        <v>316</v>
      </c>
      <c r="D873" s="18" t="s">
        <v>316</v>
      </c>
      <c r="E873" s="19">
        <v>1</v>
      </c>
      <c r="F873" s="17" t="s">
        <v>316</v>
      </c>
      <c r="G873" s="5"/>
    </row>
    <row r="874" ht="13.5" spans="1:7">
      <c r="A874" s="16">
        <v>14</v>
      </c>
      <c r="B874" s="17" t="s">
        <v>354</v>
      </c>
      <c r="C874" s="17" t="s">
        <v>316</v>
      </c>
      <c r="D874" s="18" t="s">
        <v>316</v>
      </c>
      <c r="E874" s="19">
        <v>1</v>
      </c>
      <c r="F874" s="17" t="s">
        <v>316</v>
      </c>
      <c r="G874" s="5"/>
    </row>
    <row r="875" ht="13.5" spans="1:7">
      <c r="A875" s="16">
        <v>15</v>
      </c>
      <c r="B875" s="17" t="s">
        <v>355</v>
      </c>
      <c r="C875" s="17" t="s">
        <v>316</v>
      </c>
      <c r="D875" s="18" t="s">
        <v>316</v>
      </c>
      <c r="E875" s="19">
        <v>1</v>
      </c>
      <c r="F875" s="17" t="s">
        <v>316</v>
      </c>
      <c r="G875" s="5"/>
    </row>
    <row r="876" ht="13.5" spans="1:7">
      <c r="A876" s="16">
        <v>16</v>
      </c>
      <c r="B876" s="17" t="s">
        <v>356</v>
      </c>
      <c r="C876" s="17" t="s">
        <v>316</v>
      </c>
      <c r="D876" s="18" t="s">
        <v>316</v>
      </c>
      <c r="E876" s="19"/>
      <c r="F876" s="17" t="s">
        <v>316</v>
      </c>
      <c r="G876" s="5"/>
    </row>
    <row r="877" ht="13.5" spans="1:7">
      <c r="A877" s="16">
        <v>17</v>
      </c>
      <c r="B877" s="17" t="s">
        <v>357</v>
      </c>
      <c r="C877" s="17" t="s">
        <v>316</v>
      </c>
      <c r="D877" s="18" t="s">
        <v>316</v>
      </c>
      <c r="E877" s="19"/>
      <c r="F877" s="17" t="s">
        <v>316</v>
      </c>
      <c r="G877" s="5"/>
    </row>
    <row r="878" ht="13.5" spans="1:7">
      <c r="A878" s="20">
        <v>18</v>
      </c>
      <c r="B878" s="21" t="s">
        <v>358</v>
      </c>
      <c r="C878" s="22"/>
      <c r="D878" s="20"/>
      <c r="E878" s="23"/>
      <c r="F878" s="22"/>
      <c r="G878" s="22"/>
    </row>
    <row r="879" ht="13.5" spans="1:7">
      <c r="A879" s="20" t="s">
        <v>316</v>
      </c>
      <c r="B879" s="21" t="s">
        <v>359</v>
      </c>
      <c r="C879" s="22"/>
      <c r="D879" s="20" t="s">
        <v>34</v>
      </c>
      <c r="E879" s="23">
        <v>1</v>
      </c>
      <c r="F879" s="22"/>
      <c r="G879" s="22"/>
    </row>
    <row r="880" ht="13.5" spans="1:7">
      <c r="A880" s="70" t="s">
        <v>536</v>
      </c>
      <c r="B880" s="12" t="s">
        <v>537</v>
      </c>
      <c r="C880" s="13" t="s">
        <v>313</v>
      </c>
      <c r="D880" s="12" t="s">
        <v>314</v>
      </c>
      <c r="E880" s="12"/>
      <c r="F880" s="12" t="s">
        <v>538</v>
      </c>
      <c r="G880" s="14" t="s">
        <v>316</v>
      </c>
    </row>
    <row r="881" ht="13.5" spans="1:7">
      <c r="A881" s="15" t="s">
        <v>0</v>
      </c>
      <c r="B881" s="15" t="s">
        <v>317</v>
      </c>
      <c r="C881" s="15" t="s">
        <v>318</v>
      </c>
      <c r="D881" s="15" t="s">
        <v>18</v>
      </c>
      <c r="E881" s="15" t="s">
        <v>319</v>
      </c>
      <c r="F881" s="15" t="s">
        <v>320</v>
      </c>
      <c r="G881" s="15" t="s">
        <v>321</v>
      </c>
    </row>
    <row r="882" ht="13.5" spans="1:7">
      <c r="A882" s="16">
        <v>1</v>
      </c>
      <c r="B882" s="17" t="s">
        <v>322</v>
      </c>
      <c r="C882" s="17" t="s">
        <v>371</v>
      </c>
      <c r="D882" s="18" t="s">
        <v>34</v>
      </c>
      <c r="E882" s="19">
        <v>1</v>
      </c>
      <c r="F882" s="17" t="s">
        <v>324</v>
      </c>
      <c r="G882" s="5"/>
    </row>
    <row r="883" ht="13.5" spans="1:7">
      <c r="A883" s="16">
        <v>2</v>
      </c>
      <c r="B883" s="17" t="s">
        <v>325</v>
      </c>
      <c r="C883" s="17" t="s">
        <v>372</v>
      </c>
      <c r="D883" s="18" t="s">
        <v>34</v>
      </c>
      <c r="E883" s="19">
        <v>3</v>
      </c>
      <c r="F883" s="17" t="s">
        <v>327</v>
      </c>
      <c r="G883" s="5"/>
    </row>
    <row r="884" ht="13.5" spans="1:7">
      <c r="A884" s="16">
        <v>3</v>
      </c>
      <c r="B884" s="17" t="s">
        <v>334</v>
      </c>
      <c r="C884" s="17" t="s">
        <v>335</v>
      </c>
      <c r="D884" s="18" t="s">
        <v>332</v>
      </c>
      <c r="E884" s="19">
        <v>1</v>
      </c>
      <c r="F884" s="17" t="s">
        <v>336</v>
      </c>
      <c r="G884" s="5"/>
    </row>
    <row r="885" ht="13.5" spans="1:7">
      <c r="A885" s="16">
        <v>4</v>
      </c>
      <c r="B885" s="17" t="s">
        <v>337</v>
      </c>
      <c r="C885" s="17" t="s">
        <v>338</v>
      </c>
      <c r="D885" s="18" t="s">
        <v>34</v>
      </c>
      <c r="E885" s="19">
        <v>1</v>
      </c>
      <c r="F885" s="17" t="s">
        <v>339</v>
      </c>
      <c r="G885" s="5"/>
    </row>
    <row r="886" ht="13.5" spans="1:7">
      <c r="A886" s="16">
        <v>5</v>
      </c>
      <c r="B886" s="17" t="s">
        <v>340</v>
      </c>
      <c r="C886" s="17" t="s">
        <v>341</v>
      </c>
      <c r="D886" s="18" t="s">
        <v>34</v>
      </c>
      <c r="E886" s="19">
        <v>1</v>
      </c>
      <c r="F886" s="17" t="s">
        <v>342</v>
      </c>
      <c r="G886" s="5"/>
    </row>
    <row r="887" ht="13.5" spans="1:7">
      <c r="A887" s="16">
        <v>6</v>
      </c>
      <c r="B887" s="17" t="s">
        <v>343</v>
      </c>
      <c r="C887" s="17" t="s">
        <v>344</v>
      </c>
      <c r="D887" s="18" t="s">
        <v>345</v>
      </c>
      <c r="E887" s="19">
        <v>2</v>
      </c>
      <c r="F887" s="17" t="s">
        <v>346</v>
      </c>
      <c r="G887" s="5"/>
    </row>
    <row r="888" ht="13.5" spans="1:7">
      <c r="A888" s="16">
        <v>7</v>
      </c>
      <c r="B888" s="17" t="s">
        <v>347</v>
      </c>
      <c r="C888" s="17" t="s">
        <v>348</v>
      </c>
      <c r="D888" s="18" t="s">
        <v>34</v>
      </c>
      <c r="E888" s="19">
        <v>1</v>
      </c>
      <c r="F888" s="17" t="s">
        <v>349</v>
      </c>
      <c r="G888" s="5"/>
    </row>
    <row r="889" ht="13.5" spans="1:7">
      <c r="A889" s="16">
        <v>8</v>
      </c>
      <c r="B889" s="17" t="s">
        <v>373</v>
      </c>
      <c r="C889" s="17" t="s">
        <v>374</v>
      </c>
      <c r="D889" s="18" t="s">
        <v>345</v>
      </c>
      <c r="E889" s="19">
        <v>1</v>
      </c>
      <c r="F889" s="17" t="s">
        <v>316</v>
      </c>
      <c r="G889" s="5"/>
    </row>
    <row r="890" ht="13.5" spans="1:7">
      <c r="A890" s="16">
        <v>9</v>
      </c>
      <c r="B890" s="17" t="s">
        <v>350</v>
      </c>
      <c r="C890" s="17" t="s">
        <v>351</v>
      </c>
      <c r="D890" s="18" t="s">
        <v>352</v>
      </c>
      <c r="E890" s="19">
        <v>8</v>
      </c>
      <c r="F890" s="17" t="s">
        <v>316</v>
      </c>
      <c r="G890" s="5"/>
    </row>
    <row r="891" ht="13.5" spans="1:7">
      <c r="A891" s="16">
        <v>10</v>
      </c>
      <c r="B891" s="17" t="s">
        <v>353</v>
      </c>
      <c r="C891" s="17" t="s">
        <v>316</v>
      </c>
      <c r="D891" s="18" t="s">
        <v>316</v>
      </c>
      <c r="E891" s="19">
        <v>1</v>
      </c>
      <c r="F891" s="17" t="s">
        <v>316</v>
      </c>
      <c r="G891" s="5"/>
    </row>
    <row r="892" ht="13.5" spans="1:7">
      <c r="A892" s="16">
        <v>11</v>
      </c>
      <c r="B892" s="17" t="s">
        <v>354</v>
      </c>
      <c r="C892" s="17" t="s">
        <v>316</v>
      </c>
      <c r="D892" s="18" t="s">
        <v>316</v>
      </c>
      <c r="E892" s="19">
        <v>1</v>
      </c>
      <c r="F892" s="17" t="s">
        <v>316</v>
      </c>
      <c r="G892" s="5"/>
    </row>
    <row r="893" ht="13.5" spans="1:7">
      <c r="A893" s="16">
        <v>12</v>
      </c>
      <c r="B893" s="17" t="s">
        <v>355</v>
      </c>
      <c r="C893" s="17" t="s">
        <v>316</v>
      </c>
      <c r="D893" s="18" t="s">
        <v>316</v>
      </c>
      <c r="E893" s="19">
        <v>1</v>
      </c>
      <c r="F893" s="17" t="s">
        <v>316</v>
      </c>
      <c r="G893" s="5"/>
    </row>
    <row r="894" ht="13.5" spans="1:7">
      <c r="A894" s="16">
        <v>13</v>
      </c>
      <c r="B894" s="17" t="s">
        <v>356</v>
      </c>
      <c r="C894" s="17" t="s">
        <v>316</v>
      </c>
      <c r="D894" s="18" t="s">
        <v>316</v>
      </c>
      <c r="E894" s="19"/>
      <c r="F894" s="17" t="s">
        <v>316</v>
      </c>
      <c r="G894" s="5"/>
    </row>
    <row r="895" ht="13.5" spans="1:7">
      <c r="A895" s="16">
        <v>14</v>
      </c>
      <c r="B895" s="17" t="s">
        <v>357</v>
      </c>
      <c r="C895" s="17" t="s">
        <v>316</v>
      </c>
      <c r="D895" s="18" t="s">
        <v>316</v>
      </c>
      <c r="E895" s="19"/>
      <c r="F895" s="17" t="s">
        <v>316</v>
      </c>
      <c r="G895" s="5"/>
    </row>
    <row r="896" ht="13.5" spans="1:7">
      <c r="A896" s="20">
        <v>15</v>
      </c>
      <c r="B896" s="21" t="s">
        <v>358</v>
      </c>
      <c r="C896" s="22"/>
      <c r="D896" s="20"/>
      <c r="E896" s="23"/>
      <c r="F896" s="22"/>
      <c r="G896" s="22"/>
    </row>
    <row r="897" ht="13.5" spans="1:7">
      <c r="A897" s="20" t="s">
        <v>316</v>
      </c>
      <c r="B897" s="21" t="s">
        <v>359</v>
      </c>
      <c r="C897" s="22"/>
      <c r="D897" s="20" t="s">
        <v>34</v>
      </c>
      <c r="E897" s="23">
        <v>1</v>
      </c>
      <c r="F897" s="22"/>
      <c r="G897" s="22"/>
    </row>
    <row r="898" ht="13.5" spans="1:7">
      <c r="A898" s="70" t="s">
        <v>539</v>
      </c>
      <c r="B898" s="12" t="s">
        <v>540</v>
      </c>
      <c r="C898" s="13" t="s">
        <v>313</v>
      </c>
      <c r="D898" s="12" t="s">
        <v>314</v>
      </c>
      <c r="E898" s="12"/>
      <c r="F898" s="12" t="s">
        <v>541</v>
      </c>
      <c r="G898" s="14" t="s">
        <v>316</v>
      </c>
    </row>
    <row r="899" ht="13.5" spans="1:7">
      <c r="A899" s="15" t="s">
        <v>0</v>
      </c>
      <c r="B899" s="15" t="s">
        <v>317</v>
      </c>
      <c r="C899" s="15" t="s">
        <v>318</v>
      </c>
      <c r="D899" s="15" t="s">
        <v>18</v>
      </c>
      <c r="E899" s="15" t="s">
        <v>319</v>
      </c>
      <c r="F899" s="15" t="s">
        <v>320</v>
      </c>
      <c r="G899" s="15" t="s">
        <v>321</v>
      </c>
    </row>
    <row r="900" ht="13.5" spans="1:7">
      <c r="A900" s="16">
        <v>1</v>
      </c>
      <c r="B900" s="17" t="s">
        <v>542</v>
      </c>
      <c r="C900" s="17" t="s">
        <v>543</v>
      </c>
      <c r="D900" s="18" t="s">
        <v>345</v>
      </c>
      <c r="E900" s="19">
        <v>1</v>
      </c>
      <c r="F900" s="17" t="s">
        <v>324</v>
      </c>
      <c r="G900" s="5"/>
    </row>
    <row r="901" ht="13.5" spans="1:7">
      <c r="A901" s="16">
        <v>2</v>
      </c>
      <c r="B901" s="17" t="s">
        <v>334</v>
      </c>
      <c r="C901" s="17" t="s">
        <v>335</v>
      </c>
      <c r="D901" s="18" t="s">
        <v>332</v>
      </c>
      <c r="E901" s="19">
        <v>1</v>
      </c>
      <c r="F901" s="17" t="s">
        <v>336</v>
      </c>
      <c r="G901" s="5"/>
    </row>
    <row r="902" ht="13.5" spans="1:7">
      <c r="A902" s="16">
        <v>3</v>
      </c>
      <c r="B902" s="17" t="s">
        <v>337</v>
      </c>
      <c r="C902" s="17" t="s">
        <v>338</v>
      </c>
      <c r="D902" s="18" t="s">
        <v>34</v>
      </c>
      <c r="E902" s="19">
        <v>1</v>
      </c>
      <c r="F902" s="17" t="s">
        <v>339</v>
      </c>
      <c r="G902" s="5"/>
    </row>
    <row r="903" ht="13.5" spans="1:7">
      <c r="A903" s="16">
        <v>4</v>
      </c>
      <c r="B903" s="17" t="s">
        <v>340</v>
      </c>
      <c r="C903" s="17" t="s">
        <v>341</v>
      </c>
      <c r="D903" s="18" t="s">
        <v>34</v>
      </c>
      <c r="E903" s="19">
        <v>1</v>
      </c>
      <c r="F903" s="17" t="s">
        <v>342</v>
      </c>
      <c r="G903" s="5"/>
    </row>
    <row r="904" ht="13.5" spans="1:7">
      <c r="A904" s="16">
        <v>5</v>
      </c>
      <c r="B904" s="17" t="s">
        <v>343</v>
      </c>
      <c r="C904" s="17" t="s">
        <v>344</v>
      </c>
      <c r="D904" s="18" t="s">
        <v>345</v>
      </c>
      <c r="E904" s="19">
        <v>2</v>
      </c>
      <c r="F904" s="17" t="s">
        <v>346</v>
      </c>
      <c r="G904" s="5"/>
    </row>
    <row r="905" ht="13.5" spans="1:7">
      <c r="A905" s="16">
        <v>6</v>
      </c>
      <c r="B905" s="17" t="s">
        <v>347</v>
      </c>
      <c r="C905" s="17" t="s">
        <v>348</v>
      </c>
      <c r="D905" s="18" t="s">
        <v>34</v>
      </c>
      <c r="E905" s="19">
        <v>1</v>
      </c>
      <c r="F905" s="17" t="s">
        <v>349</v>
      </c>
      <c r="G905" s="5"/>
    </row>
    <row r="906" ht="13.5" spans="1:7">
      <c r="A906" s="16">
        <v>7</v>
      </c>
      <c r="B906" s="17" t="s">
        <v>350</v>
      </c>
      <c r="C906" s="17" t="s">
        <v>351</v>
      </c>
      <c r="D906" s="18" t="s">
        <v>352</v>
      </c>
      <c r="E906" s="19">
        <v>7</v>
      </c>
      <c r="F906" s="17" t="s">
        <v>316</v>
      </c>
      <c r="G906" s="5"/>
    </row>
    <row r="907" ht="13.5" spans="1:7">
      <c r="A907" s="16">
        <v>8</v>
      </c>
      <c r="B907" s="17" t="s">
        <v>353</v>
      </c>
      <c r="C907" s="17" t="s">
        <v>316</v>
      </c>
      <c r="D907" s="18" t="s">
        <v>316</v>
      </c>
      <c r="E907" s="19">
        <v>1</v>
      </c>
      <c r="F907" s="17" t="s">
        <v>316</v>
      </c>
      <c r="G907" s="5"/>
    </row>
    <row r="908" ht="13.5" spans="1:7">
      <c r="A908" s="16">
        <v>9</v>
      </c>
      <c r="B908" s="17" t="s">
        <v>354</v>
      </c>
      <c r="C908" s="17" t="s">
        <v>316</v>
      </c>
      <c r="D908" s="18" t="s">
        <v>316</v>
      </c>
      <c r="E908" s="19">
        <v>1</v>
      </c>
      <c r="F908" s="17" t="s">
        <v>316</v>
      </c>
      <c r="G908" s="5"/>
    </row>
    <row r="909" ht="13.5" spans="1:7">
      <c r="A909" s="16">
        <v>10</v>
      </c>
      <c r="B909" s="17" t="s">
        <v>355</v>
      </c>
      <c r="C909" s="17" t="s">
        <v>316</v>
      </c>
      <c r="D909" s="18" t="s">
        <v>316</v>
      </c>
      <c r="E909" s="19">
        <v>1</v>
      </c>
      <c r="F909" s="17" t="s">
        <v>316</v>
      </c>
      <c r="G909" s="5"/>
    </row>
    <row r="910" ht="13.5" spans="1:7">
      <c r="A910" s="16">
        <v>11</v>
      </c>
      <c r="B910" s="17" t="s">
        <v>356</v>
      </c>
      <c r="C910" s="17" t="s">
        <v>316</v>
      </c>
      <c r="D910" s="18" t="s">
        <v>316</v>
      </c>
      <c r="E910" s="19"/>
      <c r="F910" s="17" t="s">
        <v>316</v>
      </c>
      <c r="G910" s="5"/>
    </row>
    <row r="911" ht="13.5" spans="1:7">
      <c r="A911" s="16">
        <v>12</v>
      </c>
      <c r="B911" s="17" t="s">
        <v>357</v>
      </c>
      <c r="C911" s="17" t="s">
        <v>316</v>
      </c>
      <c r="D911" s="18" t="s">
        <v>316</v>
      </c>
      <c r="E911" s="19"/>
      <c r="F911" s="17" t="s">
        <v>316</v>
      </c>
      <c r="G911" s="5"/>
    </row>
    <row r="912" ht="13.5" spans="1:7">
      <c r="A912" s="20">
        <v>13</v>
      </c>
      <c r="B912" s="21" t="s">
        <v>358</v>
      </c>
      <c r="C912" s="22"/>
      <c r="D912" s="20"/>
      <c r="E912" s="23"/>
      <c r="F912" s="22"/>
      <c r="G912" s="22"/>
    </row>
    <row r="913" ht="13.5" spans="1:7">
      <c r="A913" s="20" t="s">
        <v>316</v>
      </c>
      <c r="B913" s="21" t="s">
        <v>359</v>
      </c>
      <c r="C913" s="22"/>
      <c r="D913" s="20" t="s">
        <v>34</v>
      </c>
      <c r="E913" s="23">
        <v>1</v>
      </c>
      <c r="F913" s="22"/>
      <c r="G913" s="22"/>
    </row>
    <row r="914" ht="13.5" spans="1:7">
      <c r="A914" s="70" t="s">
        <v>544</v>
      </c>
      <c r="B914" s="12" t="s">
        <v>545</v>
      </c>
      <c r="C914" s="13" t="s">
        <v>313</v>
      </c>
      <c r="D914" s="12" t="s">
        <v>314</v>
      </c>
      <c r="E914" s="12"/>
      <c r="F914" s="12" t="s">
        <v>370</v>
      </c>
      <c r="G914" s="14" t="s">
        <v>316</v>
      </c>
    </row>
    <row r="915" ht="13.5" spans="1:7">
      <c r="A915" s="15" t="s">
        <v>0</v>
      </c>
      <c r="B915" s="15" t="s">
        <v>317</v>
      </c>
      <c r="C915" s="15" t="s">
        <v>318</v>
      </c>
      <c r="D915" s="15" t="s">
        <v>18</v>
      </c>
      <c r="E915" s="15" t="s">
        <v>319</v>
      </c>
      <c r="F915" s="15" t="s">
        <v>320</v>
      </c>
      <c r="G915" s="15" t="s">
        <v>321</v>
      </c>
    </row>
    <row r="916" ht="13.5" spans="1:7">
      <c r="A916" s="16">
        <v>1</v>
      </c>
      <c r="B916" s="17" t="s">
        <v>322</v>
      </c>
      <c r="C916" s="17" t="s">
        <v>371</v>
      </c>
      <c r="D916" s="18" t="s">
        <v>34</v>
      </c>
      <c r="E916" s="19">
        <v>1</v>
      </c>
      <c r="F916" s="17" t="s">
        <v>324</v>
      </c>
      <c r="G916" s="5"/>
    </row>
    <row r="917" ht="13.5" spans="1:7">
      <c r="A917" s="16">
        <v>2</v>
      </c>
      <c r="B917" s="17" t="s">
        <v>325</v>
      </c>
      <c r="C917" s="17" t="s">
        <v>372</v>
      </c>
      <c r="D917" s="18" t="s">
        <v>34</v>
      </c>
      <c r="E917" s="19">
        <v>3</v>
      </c>
      <c r="F917" s="17" t="s">
        <v>327</v>
      </c>
      <c r="G917" s="5"/>
    </row>
    <row r="918" ht="13.5" spans="1:7">
      <c r="A918" s="16">
        <v>3</v>
      </c>
      <c r="B918" s="17" t="s">
        <v>334</v>
      </c>
      <c r="C918" s="17" t="s">
        <v>335</v>
      </c>
      <c r="D918" s="18" t="s">
        <v>332</v>
      </c>
      <c r="E918" s="19">
        <v>1</v>
      </c>
      <c r="F918" s="17" t="s">
        <v>336</v>
      </c>
      <c r="G918" s="5"/>
    </row>
    <row r="919" ht="13.5" spans="1:7">
      <c r="A919" s="16">
        <v>4</v>
      </c>
      <c r="B919" s="17" t="s">
        <v>337</v>
      </c>
      <c r="C919" s="17" t="s">
        <v>338</v>
      </c>
      <c r="D919" s="18" t="s">
        <v>34</v>
      </c>
      <c r="E919" s="19">
        <v>1</v>
      </c>
      <c r="F919" s="17" t="s">
        <v>339</v>
      </c>
      <c r="G919" s="5"/>
    </row>
    <row r="920" ht="13.5" spans="1:7">
      <c r="A920" s="16">
        <v>5</v>
      </c>
      <c r="B920" s="17" t="s">
        <v>340</v>
      </c>
      <c r="C920" s="17" t="s">
        <v>341</v>
      </c>
      <c r="D920" s="18" t="s">
        <v>34</v>
      </c>
      <c r="E920" s="19">
        <v>1</v>
      </c>
      <c r="F920" s="17" t="s">
        <v>342</v>
      </c>
      <c r="G920" s="5"/>
    </row>
    <row r="921" ht="13.5" spans="1:7">
      <c r="A921" s="16">
        <v>6</v>
      </c>
      <c r="B921" s="17" t="s">
        <v>343</v>
      </c>
      <c r="C921" s="17" t="s">
        <v>344</v>
      </c>
      <c r="D921" s="18" t="s">
        <v>345</v>
      </c>
      <c r="E921" s="19">
        <v>2</v>
      </c>
      <c r="F921" s="17" t="s">
        <v>346</v>
      </c>
      <c r="G921" s="5"/>
    </row>
    <row r="922" ht="13.5" spans="1:7">
      <c r="A922" s="16">
        <v>7</v>
      </c>
      <c r="B922" s="17" t="s">
        <v>347</v>
      </c>
      <c r="C922" s="17" t="s">
        <v>348</v>
      </c>
      <c r="D922" s="18" t="s">
        <v>34</v>
      </c>
      <c r="E922" s="19">
        <v>1</v>
      </c>
      <c r="F922" s="17" t="s">
        <v>349</v>
      </c>
      <c r="G922" s="5"/>
    </row>
    <row r="923" ht="13.5" spans="1:7">
      <c r="A923" s="16">
        <v>8</v>
      </c>
      <c r="B923" s="17" t="s">
        <v>373</v>
      </c>
      <c r="C923" s="17" t="s">
        <v>374</v>
      </c>
      <c r="D923" s="18" t="s">
        <v>345</v>
      </c>
      <c r="E923" s="19">
        <v>1</v>
      </c>
      <c r="F923" s="17" t="s">
        <v>316</v>
      </c>
      <c r="G923" s="5"/>
    </row>
    <row r="924" ht="13.5" spans="1:7">
      <c r="A924" s="16">
        <v>9</v>
      </c>
      <c r="B924" s="17" t="s">
        <v>350</v>
      </c>
      <c r="C924" s="17" t="s">
        <v>351</v>
      </c>
      <c r="D924" s="18" t="s">
        <v>352</v>
      </c>
      <c r="E924" s="19">
        <v>3</v>
      </c>
      <c r="F924" s="17" t="s">
        <v>316</v>
      </c>
      <c r="G924" s="5"/>
    </row>
    <row r="925" ht="13.5" spans="1:7">
      <c r="A925" s="16">
        <v>10</v>
      </c>
      <c r="B925" s="17" t="s">
        <v>350</v>
      </c>
      <c r="C925" s="17" t="s">
        <v>375</v>
      </c>
      <c r="D925" s="18" t="s">
        <v>352</v>
      </c>
      <c r="E925" s="19">
        <v>7</v>
      </c>
      <c r="F925" s="17" t="s">
        <v>316</v>
      </c>
      <c r="G925" s="5"/>
    </row>
    <row r="926" ht="13.5" spans="1:7">
      <c r="A926" s="16">
        <v>11</v>
      </c>
      <c r="B926" s="17" t="s">
        <v>350</v>
      </c>
      <c r="C926" s="17" t="s">
        <v>376</v>
      </c>
      <c r="D926" s="18" t="s">
        <v>352</v>
      </c>
      <c r="E926" s="19">
        <v>1</v>
      </c>
      <c r="F926" s="17" t="s">
        <v>316</v>
      </c>
      <c r="G926" s="5"/>
    </row>
    <row r="927" ht="13.5" spans="1:7">
      <c r="A927" s="16">
        <v>12</v>
      </c>
      <c r="B927" s="17" t="s">
        <v>350</v>
      </c>
      <c r="C927" s="17" t="s">
        <v>377</v>
      </c>
      <c r="D927" s="18" t="s">
        <v>352</v>
      </c>
      <c r="E927" s="19">
        <v>1.5</v>
      </c>
      <c r="F927" s="17" t="s">
        <v>316</v>
      </c>
      <c r="G927" s="5"/>
    </row>
    <row r="928" ht="13.5" spans="1:7">
      <c r="A928" s="16">
        <v>13</v>
      </c>
      <c r="B928" s="17" t="s">
        <v>353</v>
      </c>
      <c r="C928" s="17" t="s">
        <v>316</v>
      </c>
      <c r="D928" s="18" t="s">
        <v>316</v>
      </c>
      <c r="E928" s="19">
        <v>1</v>
      </c>
      <c r="F928" s="17" t="s">
        <v>316</v>
      </c>
      <c r="G928" s="5"/>
    </row>
    <row r="929" ht="13.5" spans="1:7">
      <c r="A929" s="16">
        <v>14</v>
      </c>
      <c r="B929" s="17" t="s">
        <v>354</v>
      </c>
      <c r="C929" s="17" t="s">
        <v>316</v>
      </c>
      <c r="D929" s="18" t="s">
        <v>316</v>
      </c>
      <c r="E929" s="19">
        <v>1</v>
      </c>
      <c r="F929" s="17" t="s">
        <v>316</v>
      </c>
      <c r="G929" s="5"/>
    </row>
    <row r="930" ht="13.5" spans="1:7">
      <c r="A930" s="16">
        <v>15</v>
      </c>
      <c r="B930" s="17" t="s">
        <v>355</v>
      </c>
      <c r="C930" s="17" t="s">
        <v>316</v>
      </c>
      <c r="D930" s="18" t="s">
        <v>316</v>
      </c>
      <c r="E930" s="19">
        <v>1</v>
      </c>
      <c r="F930" s="17" t="s">
        <v>316</v>
      </c>
      <c r="G930" s="5"/>
    </row>
    <row r="931" ht="13.5" spans="1:7">
      <c r="A931" s="16">
        <v>16</v>
      </c>
      <c r="B931" s="17" t="s">
        <v>356</v>
      </c>
      <c r="C931" s="17" t="s">
        <v>316</v>
      </c>
      <c r="D931" s="18" t="s">
        <v>316</v>
      </c>
      <c r="E931" s="19"/>
      <c r="F931" s="17" t="s">
        <v>316</v>
      </c>
      <c r="G931" s="5"/>
    </row>
    <row r="932" ht="13.5" spans="1:7">
      <c r="A932" s="16">
        <v>17</v>
      </c>
      <c r="B932" s="17" t="s">
        <v>357</v>
      </c>
      <c r="C932" s="17" t="s">
        <v>316</v>
      </c>
      <c r="D932" s="18" t="s">
        <v>316</v>
      </c>
      <c r="E932" s="19"/>
      <c r="F932" s="17" t="s">
        <v>316</v>
      </c>
      <c r="G932" s="5"/>
    </row>
    <row r="933" ht="13.5" spans="1:7">
      <c r="A933" s="20">
        <v>18</v>
      </c>
      <c r="B933" s="21" t="s">
        <v>358</v>
      </c>
      <c r="C933" s="22"/>
      <c r="D933" s="20"/>
      <c r="E933" s="23"/>
      <c r="F933" s="22"/>
      <c r="G933" s="22"/>
    </row>
    <row r="934" ht="13.5" spans="1:7">
      <c r="A934" s="20" t="s">
        <v>316</v>
      </c>
      <c r="B934" s="21" t="s">
        <v>359</v>
      </c>
      <c r="C934" s="22"/>
      <c r="D934" s="20" t="s">
        <v>34</v>
      </c>
      <c r="E934" s="23">
        <v>1</v>
      </c>
      <c r="F934" s="22"/>
      <c r="G934" s="22"/>
    </row>
    <row r="935" ht="13.5" spans="1:7">
      <c r="A935" s="70" t="s">
        <v>546</v>
      </c>
      <c r="B935" s="12" t="s">
        <v>547</v>
      </c>
      <c r="C935" s="13" t="s">
        <v>313</v>
      </c>
      <c r="D935" s="12" t="s">
        <v>314</v>
      </c>
      <c r="E935" s="12"/>
      <c r="F935" s="12" t="s">
        <v>362</v>
      </c>
      <c r="G935" s="14" t="s">
        <v>316</v>
      </c>
    </row>
    <row r="936" ht="13.5" spans="1:7">
      <c r="A936" s="15" t="s">
        <v>0</v>
      </c>
      <c r="B936" s="15" t="s">
        <v>317</v>
      </c>
      <c r="C936" s="15" t="s">
        <v>318</v>
      </c>
      <c r="D936" s="15" t="s">
        <v>18</v>
      </c>
      <c r="E936" s="15" t="s">
        <v>319</v>
      </c>
      <c r="F936" s="15" t="s">
        <v>320</v>
      </c>
      <c r="G936" s="15" t="s">
        <v>321</v>
      </c>
    </row>
    <row r="937" ht="13.5" spans="1:7">
      <c r="A937" s="16">
        <v>1</v>
      </c>
      <c r="B937" s="17" t="s">
        <v>328</v>
      </c>
      <c r="C937" s="17" t="s">
        <v>363</v>
      </c>
      <c r="D937" s="18" t="s">
        <v>332</v>
      </c>
      <c r="E937" s="19">
        <v>1</v>
      </c>
      <c r="F937" s="17" t="s">
        <v>327</v>
      </c>
      <c r="G937" s="5"/>
    </row>
    <row r="938" ht="13.5" spans="1:7">
      <c r="A938" s="16">
        <v>2</v>
      </c>
      <c r="B938" s="17" t="s">
        <v>334</v>
      </c>
      <c r="C938" s="17" t="s">
        <v>335</v>
      </c>
      <c r="D938" s="18" t="s">
        <v>332</v>
      </c>
      <c r="E938" s="19">
        <v>1</v>
      </c>
      <c r="F938" s="17" t="s">
        <v>336</v>
      </c>
      <c r="G938" s="5"/>
    </row>
    <row r="939" ht="13.5" spans="1:7">
      <c r="A939" s="16">
        <v>3</v>
      </c>
      <c r="B939" s="17" t="s">
        <v>337</v>
      </c>
      <c r="C939" s="17" t="s">
        <v>338</v>
      </c>
      <c r="D939" s="18" t="s">
        <v>34</v>
      </c>
      <c r="E939" s="19">
        <v>1</v>
      </c>
      <c r="F939" s="17" t="s">
        <v>339</v>
      </c>
      <c r="G939" s="5"/>
    </row>
    <row r="940" ht="13.5" spans="1:7">
      <c r="A940" s="16">
        <v>4</v>
      </c>
      <c r="B940" s="17" t="s">
        <v>343</v>
      </c>
      <c r="C940" s="17" t="s">
        <v>364</v>
      </c>
      <c r="D940" s="18" t="s">
        <v>345</v>
      </c>
      <c r="E940" s="19">
        <v>1</v>
      </c>
      <c r="F940" s="17" t="s">
        <v>346</v>
      </c>
      <c r="G940" s="5"/>
    </row>
    <row r="941" ht="13.5" spans="1:7">
      <c r="A941" s="16">
        <v>5</v>
      </c>
      <c r="B941" s="17" t="s">
        <v>330</v>
      </c>
      <c r="C941" s="17" t="s">
        <v>365</v>
      </c>
      <c r="D941" s="18" t="s">
        <v>332</v>
      </c>
      <c r="E941" s="19">
        <v>1</v>
      </c>
      <c r="F941" s="17" t="s">
        <v>333</v>
      </c>
      <c r="G941" s="5"/>
    </row>
    <row r="942" ht="13.5" spans="1:7">
      <c r="A942" s="16">
        <v>6</v>
      </c>
      <c r="B942" s="17" t="s">
        <v>340</v>
      </c>
      <c r="C942" s="17" t="s">
        <v>341</v>
      </c>
      <c r="D942" s="18" t="s">
        <v>34</v>
      </c>
      <c r="E942" s="19">
        <v>1</v>
      </c>
      <c r="F942" s="17" t="s">
        <v>342</v>
      </c>
      <c r="G942" s="5"/>
    </row>
    <row r="943" ht="13.5" spans="1:7">
      <c r="A943" s="16">
        <v>7</v>
      </c>
      <c r="B943" s="17" t="s">
        <v>366</v>
      </c>
      <c r="C943" s="17" t="s">
        <v>367</v>
      </c>
      <c r="D943" s="18" t="s">
        <v>316</v>
      </c>
      <c r="E943" s="19">
        <v>1</v>
      </c>
      <c r="F943" s="17" t="s">
        <v>316</v>
      </c>
      <c r="G943" s="5"/>
    </row>
    <row r="944" ht="13.5" spans="1:7">
      <c r="A944" s="16">
        <v>8</v>
      </c>
      <c r="B944" s="17" t="s">
        <v>350</v>
      </c>
      <c r="C944" s="17" t="s">
        <v>351</v>
      </c>
      <c r="D944" s="18" t="s">
        <v>352</v>
      </c>
      <c r="E944" s="19">
        <v>8</v>
      </c>
      <c r="F944" s="17" t="s">
        <v>316</v>
      </c>
      <c r="G944" s="5"/>
    </row>
    <row r="945" ht="13.5" spans="1:7">
      <c r="A945" s="16">
        <v>9</v>
      </c>
      <c r="B945" s="17" t="s">
        <v>353</v>
      </c>
      <c r="C945" s="17" t="s">
        <v>316</v>
      </c>
      <c r="D945" s="18" t="s">
        <v>316</v>
      </c>
      <c r="E945" s="19">
        <v>1</v>
      </c>
      <c r="F945" s="17" t="s">
        <v>316</v>
      </c>
      <c r="G945" s="5"/>
    </row>
    <row r="946" ht="13.5" spans="1:7">
      <c r="A946" s="16">
        <v>10</v>
      </c>
      <c r="B946" s="17" t="s">
        <v>354</v>
      </c>
      <c r="C946" s="17" t="s">
        <v>316</v>
      </c>
      <c r="D946" s="18" t="s">
        <v>316</v>
      </c>
      <c r="E946" s="19">
        <v>1</v>
      </c>
      <c r="F946" s="17" t="s">
        <v>316</v>
      </c>
      <c r="G946" s="5"/>
    </row>
    <row r="947" ht="13.5" spans="1:7">
      <c r="A947" s="16">
        <v>11</v>
      </c>
      <c r="B947" s="17" t="s">
        <v>355</v>
      </c>
      <c r="C947" s="17" t="s">
        <v>316</v>
      </c>
      <c r="D947" s="18" t="s">
        <v>316</v>
      </c>
      <c r="E947" s="19">
        <v>1</v>
      </c>
      <c r="F947" s="17" t="s">
        <v>316</v>
      </c>
      <c r="G947" s="5"/>
    </row>
    <row r="948" ht="13.5" spans="1:7">
      <c r="A948" s="16">
        <v>12</v>
      </c>
      <c r="B948" s="17" t="s">
        <v>356</v>
      </c>
      <c r="C948" s="17" t="s">
        <v>316</v>
      </c>
      <c r="D948" s="18" t="s">
        <v>316</v>
      </c>
      <c r="E948" s="19"/>
      <c r="F948" s="17" t="s">
        <v>316</v>
      </c>
      <c r="G948" s="5"/>
    </row>
    <row r="949" ht="13.5" spans="1:7">
      <c r="A949" s="16">
        <v>13</v>
      </c>
      <c r="B949" s="17" t="s">
        <v>357</v>
      </c>
      <c r="C949" s="17" t="s">
        <v>316</v>
      </c>
      <c r="D949" s="18" t="s">
        <v>316</v>
      </c>
      <c r="E949" s="19"/>
      <c r="F949" s="17" t="s">
        <v>316</v>
      </c>
      <c r="G949" s="5"/>
    </row>
    <row r="950" ht="13.5" spans="1:7">
      <c r="A950" s="20">
        <v>14</v>
      </c>
      <c r="B950" s="21" t="s">
        <v>358</v>
      </c>
      <c r="C950" s="22"/>
      <c r="D950" s="20"/>
      <c r="E950" s="23"/>
      <c r="F950" s="22"/>
      <c r="G950" s="22"/>
    </row>
    <row r="951" ht="13.5" spans="1:7">
      <c r="A951" s="20" t="s">
        <v>316</v>
      </c>
      <c r="B951" s="21" t="s">
        <v>359</v>
      </c>
      <c r="C951" s="22"/>
      <c r="D951" s="20" t="s">
        <v>34</v>
      </c>
      <c r="E951" s="23">
        <v>1</v>
      </c>
      <c r="F951" s="22"/>
      <c r="G951" s="22"/>
    </row>
    <row r="952" ht="13.5" spans="1:7">
      <c r="A952" s="70" t="s">
        <v>548</v>
      </c>
      <c r="B952" s="12" t="s">
        <v>549</v>
      </c>
      <c r="C952" s="13" t="s">
        <v>313</v>
      </c>
      <c r="D952" s="12" t="s">
        <v>314</v>
      </c>
      <c r="E952" s="12"/>
      <c r="F952" s="12" t="s">
        <v>529</v>
      </c>
      <c r="G952" s="14" t="s">
        <v>316</v>
      </c>
    </row>
    <row r="953" ht="13.5" spans="1:7">
      <c r="A953" s="15" t="s">
        <v>0</v>
      </c>
      <c r="B953" s="15" t="s">
        <v>317</v>
      </c>
      <c r="C953" s="15" t="s">
        <v>318</v>
      </c>
      <c r="D953" s="15" t="s">
        <v>18</v>
      </c>
      <c r="E953" s="15" t="s">
        <v>319</v>
      </c>
      <c r="F953" s="15" t="s">
        <v>320</v>
      </c>
      <c r="G953" s="15" t="s">
        <v>321</v>
      </c>
    </row>
    <row r="954" ht="13.5" spans="1:7">
      <c r="A954" s="16">
        <v>1</v>
      </c>
      <c r="B954" s="17" t="s">
        <v>325</v>
      </c>
      <c r="C954" s="17" t="s">
        <v>530</v>
      </c>
      <c r="D954" s="18" t="s">
        <v>34</v>
      </c>
      <c r="E954" s="19">
        <v>2</v>
      </c>
      <c r="F954" s="17" t="s">
        <v>327</v>
      </c>
      <c r="G954" s="5"/>
    </row>
    <row r="955" ht="13.5" spans="1:7">
      <c r="A955" s="16">
        <v>2</v>
      </c>
      <c r="B955" s="17" t="s">
        <v>328</v>
      </c>
      <c r="C955" s="17" t="s">
        <v>531</v>
      </c>
      <c r="D955" s="18" t="s">
        <v>34</v>
      </c>
      <c r="E955" s="19">
        <v>2</v>
      </c>
      <c r="F955" s="17" t="s">
        <v>327</v>
      </c>
      <c r="G955" s="5"/>
    </row>
    <row r="956" ht="13.5" spans="1:7">
      <c r="A956" s="16">
        <v>3</v>
      </c>
      <c r="B956" s="17" t="s">
        <v>334</v>
      </c>
      <c r="C956" s="17" t="s">
        <v>335</v>
      </c>
      <c r="D956" s="18" t="s">
        <v>332</v>
      </c>
      <c r="E956" s="19">
        <v>1</v>
      </c>
      <c r="F956" s="17" t="s">
        <v>336</v>
      </c>
      <c r="G956" s="5"/>
    </row>
    <row r="957" ht="13.5" spans="1:7">
      <c r="A957" s="16">
        <v>4</v>
      </c>
      <c r="B957" s="17" t="s">
        <v>343</v>
      </c>
      <c r="C957" s="17" t="s">
        <v>364</v>
      </c>
      <c r="D957" s="18" t="s">
        <v>345</v>
      </c>
      <c r="E957" s="19">
        <v>1</v>
      </c>
      <c r="F957" s="17" t="s">
        <v>346</v>
      </c>
      <c r="G957" s="5"/>
    </row>
    <row r="958" ht="13.5" spans="1:7">
      <c r="A958" s="16">
        <v>5</v>
      </c>
      <c r="B958" s="17" t="s">
        <v>330</v>
      </c>
      <c r="C958" s="17" t="s">
        <v>365</v>
      </c>
      <c r="D958" s="18" t="s">
        <v>332</v>
      </c>
      <c r="E958" s="19">
        <v>1</v>
      </c>
      <c r="F958" s="17" t="s">
        <v>333</v>
      </c>
      <c r="G958" s="5"/>
    </row>
    <row r="959" ht="13.5" spans="1:7">
      <c r="A959" s="16">
        <v>6</v>
      </c>
      <c r="B959" s="17" t="s">
        <v>337</v>
      </c>
      <c r="C959" s="17" t="s">
        <v>338</v>
      </c>
      <c r="D959" s="18" t="s">
        <v>34</v>
      </c>
      <c r="E959" s="19">
        <v>1</v>
      </c>
      <c r="F959" s="17" t="s">
        <v>339</v>
      </c>
      <c r="G959" s="5"/>
    </row>
    <row r="960" ht="13.5" spans="1:7">
      <c r="A960" s="16">
        <v>7</v>
      </c>
      <c r="B960" s="17" t="s">
        <v>350</v>
      </c>
      <c r="C960" s="17" t="s">
        <v>351</v>
      </c>
      <c r="D960" s="18" t="s">
        <v>352</v>
      </c>
      <c r="E960" s="19">
        <v>8</v>
      </c>
      <c r="F960" s="17" t="s">
        <v>316</v>
      </c>
      <c r="G960" s="5"/>
    </row>
    <row r="961" ht="13.5" spans="1:7">
      <c r="A961" s="16">
        <v>8</v>
      </c>
      <c r="B961" s="17" t="s">
        <v>353</v>
      </c>
      <c r="C961" s="17" t="s">
        <v>316</v>
      </c>
      <c r="D961" s="18" t="s">
        <v>316</v>
      </c>
      <c r="E961" s="19">
        <v>1</v>
      </c>
      <c r="F961" s="17" t="s">
        <v>316</v>
      </c>
      <c r="G961" s="5"/>
    </row>
    <row r="962" ht="13.5" spans="1:7">
      <c r="A962" s="16">
        <v>9</v>
      </c>
      <c r="B962" s="17" t="s">
        <v>354</v>
      </c>
      <c r="C962" s="17" t="s">
        <v>316</v>
      </c>
      <c r="D962" s="18" t="s">
        <v>316</v>
      </c>
      <c r="E962" s="19">
        <v>1</v>
      </c>
      <c r="F962" s="17" t="s">
        <v>316</v>
      </c>
      <c r="G962" s="5"/>
    </row>
    <row r="963" ht="13.5" spans="1:7">
      <c r="A963" s="16">
        <v>10</v>
      </c>
      <c r="B963" s="17" t="s">
        <v>355</v>
      </c>
      <c r="C963" s="17" t="s">
        <v>316</v>
      </c>
      <c r="D963" s="18" t="s">
        <v>316</v>
      </c>
      <c r="E963" s="19">
        <v>1</v>
      </c>
      <c r="F963" s="17" t="s">
        <v>316</v>
      </c>
      <c r="G963" s="5"/>
    </row>
    <row r="964" ht="13.5" spans="1:7">
      <c r="A964" s="16">
        <v>11</v>
      </c>
      <c r="B964" s="17" t="s">
        <v>356</v>
      </c>
      <c r="C964" s="17" t="s">
        <v>316</v>
      </c>
      <c r="D964" s="18" t="s">
        <v>316</v>
      </c>
      <c r="E964" s="19"/>
      <c r="F964" s="17" t="s">
        <v>316</v>
      </c>
      <c r="G964" s="5"/>
    </row>
    <row r="965" ht="13.5" spans="1:7">
      <c r="A965" s="16">
        <v>12</v>
      </c>
      <c r="B965" s="17" t="s">
        <v>357</v>
      </c>
      <c r="C965" s="17" t="s">
        <v>316</v>
      </c>
      <c r="D965" s="18" t="s">
        <v>316</v>
      </c>
      <c r="E965" s="19"/>
      <c r="F965" s="17" t="s">
        <v>316</v>
      </c>
      <c r="G965" s="5"/>
    </row>
    <row r="966" ht="13.5" spans="1:7">
      <c r="A966" s="20">
        <v>13</v>
      </c>
      <c r="B966" s="21" t="s">
        <v>358</v>
      </c>
      <c r="C966" s="22"/>
      <c r="D966" s="20"/>
      <c r="E966" s="23"/>
      <c r="F966" s="22"/>
      <c r="G966" s="22"/>
    </row>
    <row r="967" ht="13.5" spans="1:7">
      <c r="A967" s="20" t="s">
        <v>316</v>
      </c>
      <c r="B967" s="21" t="s">
        <v>359</v>
      </c>
      <c r="C967" s="22"/>
      <c r="D967" s="20" t="s">
        <v>34</v>
      </c>
      <c r="E967" s="23">
        <v>1</v>
      </c>
      <c r="F967" s="22"/>
      <c r="G967" s="22"/>
    </row>
    <row r="968" ht="13.5" spans="1:7">
      <c r="A968" s="70" t="s">
        <v>550</v>
      </c>
      <c r="B968" s="12" t="s">
        <v>551</v>
      </c>
      <c r="C968" s="13" t="s">
        <v>313</v>
      </c>
      <c r="D968" s="12" t="s">
        <v>314</v>
      </c>
      <c r="E968" s="12"/>
      <c r="F968" s="12" t="s">
        <v>315</v>
      </c>
      <c r="G968" s="14" t="s">
        <v>316</v>
      </c>
    </row>
    <row r="969" ht="13.5" spans="1:7">
      <c r="A969" s="15" t="s">
        <v>0</v>
      </c>
      <c r="B969" s="15" t="s">
        <v>317</v>
      </c>
      <c r="C969" s="15" t="s">
        <v>318</v>
      </c>
      <c r="D969" s="15" t="s">
        <v>18</v>
      </c>
      <c r="E969" s="15" t="s">
        <v>319</v>
      </c>
      <c r="F969" s="15" t="s">
        <v>320</v>
      </c>
      <c r="G969" s="15" t="s">
        <v>321</v>
      </c>
    </row>
    <row r="970" ht="13.5" spans="1:7">
      <c r="A970" s="16">
        <v>1</v>
      </c>
      <c r="B970" s="17" t="s">
        <v>322</v>
      </c>
      <c r="C970" s="17" t="s">
        <v>371</v>
      </c>
      <c r="D970" s="18" t="s">
        <v>34</v>
      </c>
      <c r="E970" s="19">
        <v>1</v>
      </c>
      <c r="F970" s="17" t="s">
        <v>324</v>
      </c>
      <c r="G970" s="5"/>
    </row>
    <row r="971" ht="13.5" spans="1:7">
      <c r="A971" s="16">
        <v>2</v>
      </c>
      <c r="B971" s="17" t="s">
        <v>325</v>
      </c>
      <c r="C971" s="17" t="s">
        <v>486</v>
      </c>
      <c r="D971" s="18" t="s">
        <v>34</v>
      </c>
      <c r="E971" s="19">
        <v>3</v>
      </c>
      <c r="F971" s="17" t="s">
        <v>327</v>
      </c>
      <c r="G971" s="5"/>
    </row>
    <row r="972" ht="13.5" spans="1:7">
      <c r="A972" s="16">
        <v>3</v>
      </c>
      <c r="B972" s="17" t="s">
        <v>328</v>
      </c>
      <c r="C972" s="17" t="s">
        <v>329</v>
      </c>
      <c r="D972" s="18" t="s">
        <v>34</v>
      </c>
      <c r="E972" s="19">
        <v>2</v>
      </c>
      <c r="F972" s="17" t="s">
        <v>327</v>
      </c>
      <c r="G972" s="5"/>
    </row>
    <row r="973" ht="13.5" spans="1:7">
      <c r="A973" s="16">
        <v>4</v>
      </c>
      <c r="B973" s="17" t="s">
        <v>330</v>
      </c>
      <c r="C973" s="17" t="s">
        <v>331</v>
      </c>
      <c r="D973" s="18" t="s">
        <v>332</v>
      </c>
      <c r="E973" s="19">
        <v>1</v>
      </c>
      <c r="F973" s="17" t="s">
        <v>333</v>
      </c>
      <c r="G973" s="5"/>
    </row>
    <row r="974" ht="13.5" spans="1:7">
      <c r="A974" s="16">
        <v>5</v>
      </c>
      <c r="B974" s="17" t="s">
        <v>334</v>
      </c>
      <c r="C974" s="17" t="s">
        <v>335</v>
      </c>
      <c r="D974" s="18" t="s">
        <v>332</v>
      </c>
      <c r="E974" s="19">
        <v>1</v>
      </c>
      <c r="F974" s="17" t="s">
        <v>336</v>
      </c>
      <c r="G974" s="5"/>
    </row>
    <row r="975" ht="13.5" spans="1:7">
      <c r="A975" s="16">
        <v>6</v>
      </c>
      <c r="B975" s="17" t="s">
        <v>337</v>
      </c>
      <c r="C975" s="17" t="s">
        <v>338</v>
      </c>
      <c r="D975" s="18" t="s">
        <v>34</v>
      </c>
      <c r="E975" s="19">
        <v>1</v>
      </c>
      <c r="F975" s="17" t="s">
        <v>339</v>
      </c>
      <c r="G975" s="5"/>
    </row>
    <row r="976" ht="13.5" spans="1:7">
      <c r="A976" s="16">
        <v>7</v>
      </c>
      <c r="B976" s="17" t="s">
        <v>340</v>
      </c>
      <c r="C976" s="17" t="s">
        <v>341</v>
      </c>
      <c r="D976" s="18" t="s">
        <v>34</v>
      </c>
      <c r="E976" s="19">
        <v>1</v>
      </c>
      <c r="F976" s="17" t="s">
        <v>342</v>
      </c>
      <c r="G976" s="5"/>
    </row>
    <row r="977" ht="13.5" spans="1:7">
      <c r="A977" s="16">
        <v>8</v>
      </c>
      <c r="B977" s="17" t="s">
        <v>343</v>
      </c>
      <c r="C977" s="17" t="s">
        <v>344</v>
      </c>
      <c r="D977" s="18" t="s">
        <v>345</v>
      </c>
      <c r="E977" s="19">
        <v>2</v>
      </c>
      <c r="F977" s="17" t="s">
        <v>346</v>
      </c>
      <c r="G977" s="5"/>
    </row>
    <row r="978" ht="13.5" spans="1:7">
      <c r="A978" s="16">
        <v>9</v>
      </c>
      <c r="B978" s="17" t="s">
        <v>347</v>
      </c>
      <c r="C978" s="17" t="s">
        <v>348</v>
      </c>
      <c r="D978" s="18" t="s">
        <v>34</v>
      </c>
      <c r="E978" s="19">
        <v>1</v>
      </c>
      <c r="F978" s="17" t="s">
        <v>349</v>
      </c>
      <c r="G978" s="5"/>
    </row>
    <row r="979" ht="13.5" spans="1:7">
      <c r="A979" s="16">
        <v>10</v>
      </c>
      <c r="B979" s="17" t="s">
        <v>350</v>
      </c>
      <c r="C979" s="17" t="s">
        <v>351</v>
      </c>
      <c r="D979" s="18" t="s">
        <v>352</v>
      </c>
      <c r="E979" s="19">
        <v>8</v>
      </c>
      <c r="F979" s="17" t="s">
        <v>316</v>
      </c>
      <c r="G979" s="5"/>
    </row>
    <row r="980" ht="13.5" spans="1:7">
      <c r="A980" s="16">
        <v>11</v>
      </c>
      <c r="B980" s="17" t="s">
        <v>353</v>
      </c>
      <c r="C980" s="17" t="s">
        <v>316</v>
      </c>
      <c r="D980" s="18" t="s">
        <v>316</v>
      </c>
      <c r="E980" s="19">
        <v>1</v>
      </c>
      <c r="F980" s="17" t="s">
        <v>316</v>
      </c>
      <c r="G980" s="5"/>
    </row>
    <row r="981" ht="13.5" spans="1:7">
      <c r="A981" s="16">
        <v>12</v>
      </c>
      <c r="B981" s="17" t="s">
        <v>354</v>
      </c>
      <c r="C981" s="17" t="s">
        <v>316</v>
      </c>
      <c r="D981" s="18" t="s">
        <v>316</v>
      </c>
      <c r="E981" s="19">
        <v>1</v>
      </c>
      <c r="F981" s="17" t="s">
        <v>316</v>
      </c>
      <c r="G981" s="5"/>
    </row>
    <row r="982" ht="13.5" spans="1:7">
      <c r="A982" s="16">
        <v>13</v>
      </c>
      <c r="B982" s="17" t="s">
        <v>355</v>
      </c>
      <c r="C982" s="17" t="s">
        <v>316</v>
      </c>
      <c r="D982" s="18" t="s">
        <v>316</v>
      </c>
      <c r="E982" s="19">
        <v>1</v>
      </c>
      <c r="F982" s="17" t="s">
        <v>316</v>
      </c>
      <c r="G982" s="5"/>
    </row>
    <row r="983" ht="13.5" spans="1:7">
      <c r="A983" s="16">
        <v>14</v>
      </c>
      <c r="B983" s="17" t="s">
        <v>356</v>
      </c>
      <c r="C983" s="17" t="s">
        <v>316</v>
      </c>
      <c r="D983" s="18" t="s">
        <v>316</v>
      </c>
      <c r="E983" s="19"/>
      <c r="F983" s="17" t="s">
        <v>316</v>
      </c>
      <c r="G983" s="5"/>
    </row>
    <row r="984" ht="13.5" spans="1:7">
      <c r="A984" s="16">
        <v>15</v>
      </c>
      <c r="B984" s="17" t="s">
        <v>357</v>
      </c>
      <c r="C984" s="17" t="s">
        <v>316</v>
      </c>
      <c r="D984" s="18" t="s">
        <v>316</v>
      </c>
      <c r="E984" s="19"/>
      <c r="F984" s="17" t="s">
        <v>316</v>
      </c>
      <c r="G984" s="5"/>
    </row>
    <row r="985" ht="13.5" spans="1:7">
      <c r="A985" s="20">
        <v>16</v>
      </c>
      <c r="B985" s="21" t="s">
        <v>358</v>
      </c>
      <c r="C985" s="22"/>
      <c r="D985" s="20"/>
      <c r="E985" s="23"/>
      <c r="F985" s="22"/>
      <c r="G985" s="22"/>
    </row>
    <row r="986" ht="13.5" spans="1:7">
      <c r="A986" s="20" t="s">
        <v>316</v>
      </c>
      <c r="B986" s="21" t="s">
        <v>359</v>
      </c>
      <c r="C986" s="22"/>
      <c r="D986" s="20" t="s">
        <v>34</v>
      </c>
      <c r="E986" s="23">
        <v>1</v>
      </c>
      <c r="F986" s="22"/>
      <c r="G986" s="22"/>
    </row>
    <row r="987" ht="13.5" spans="1:7">
      <c r="A987" s="70" t="s">
        <v>552</v>
      </c>
      <c r="B987" s="12" t="s">
        <v>391</v>
      </c>
      <c r="C987" s="13" t="s">
        <v>313</v>
      </c>
      <c r="D987" s="12" t="s">
        <v>392</v>
      </c>
      <c r="E987" s="12"/>
      <c r="F987" s="12" t="s">
        <v>66</v>
      </c>
      <c r="G987" s="14" t="s">
        <v>316</v>
      </c>
    </row>
    <row r="988" ht="13.5" spans="1:7">
      <c r="A988" s="15" t="s">
        <v>0</v>
      </c>
      <c r="B988" s="15" t="s">
        <v>317</v>
      </c>
      <c r="C988" s="15" t="s">
        <v>318</v>
      </c>
      <c r="D988" s="15" t="s">
        <v>18</v>
      </c>
      <c r="E988" s="15" t="s">
        <v>319</v>
      </c>
      <c r="F988" s="15" t="s">
        <v>320</v>
      </c>
      <c r="G988" s="15" t="s">
        <v>321</v>
      </c>
    </row>
    <row r="989" ht="13.5" spans="1:7">
      <c r="A989" s="16">
        <v>1</v>
      </c>
      <c r="B989" s="17" t="s">
        <v>66</v>
      </c>
      <c r="C989" s="17" t="s">
        <v>392</v>
      </c>
      <c r="D989" s="18" t="s">
        <v>34</v>
      </c>
      <c r="E989" s="19">
        <v>1</v>
      </c>
      <c r="F989" s="17" t="s">
        <v>316</v>
      </c>
      <c r="G989" s="5"/>
    </row>
    <row r="990" ht="13.5" spans="1:7">
      <c r="A990" s="16">
        <v>2</v>
      </c>
      <c r="B990" s="17" t="s">
        <v>356</v>
      </c>
      <c r="C990" s="17" t="s">
        <v>316</v>
      </c>
      <c r="D990" s="18" t="s">
        <v>316</v>
      </c>
      <c r="E990" s="19"/>
      <c r="F990" s="17" t="s">
        <v>316</v>
      </c>
      <c r="G990" s="5"/>
    </row>
    <row r="991" ht="13.5" spans="1:7">
      <c r="A991" s="16">
        <v>3</v>
      </c>
      <c r="B991" s="17" t="s">
        <v>357</v>
      </c>
      <c r="C991" s="17" t="s">
        <v>316</v>
      </c>
      <c r="D991" s="18" t="s">
        <v>316</v>
      </c>
      <c r="E991" s="19"/>
      <c r="F991" s="17" t="s">
        <v>316</v>
      </c>
      <c r="G991" s="5"/>
    </row>
    <row r="992" ht="13.5" spans="1:7">
      <c r="A992" s="20">
        <v>4</v>
      </c>
      <c r="B992" s="21" t="s">
        <v>358</v>
      </c>
      <c r="C992" s="22"/>
      <c r="D992" s="20"/>
      <c r="E992" s="23"/>
      <c r="F992" s="22"/>
      <c r="G992" s="22"/>
    </row>
    <row r="993" ht="13.5" spans="1:7">
      <c r="A993" s="20" t="s">
        <v>316</v>
      </c>
      <c r="B993" s="21" t="s">
        <v>359</v>
      </c>
      <c r="C993" s="22"/>
      <c r="D993" s="20" t="s">
        <v>34</v>
      </c>
      <c r="E993" s="23">
        <v>1</v>
      </c>
      <c r="F993" s="22"/>
      <c r="G993" s="22"/>
    </row>
    <row r="994" ht="13.5" spans="1:7">
      <c r="A994" s="70" t="s">
        <v>553</v>
      </c>
      <c r="B994" s="12" t="s">
        <v>554</v>
      </c>
      <c r="C994" s="13" t="s">
        <v>313</v>
      </c>
      <c r="D994" s="12" t="s">
        <v>395</v>
      </c>
      <c r="E994" s="12"/>
      <c r="F994" s="12" t="s">
        <v>396</v>
      </c>
      <c r="G994" s="14" t="s">
        <v>316</v>
      </c>
    </row>
    <row r="995" ht="13.5" spans="1:7">
      <c r="A995" s="15" t="s">
        <v>0</v>
      </c>
      <c r="B995" s="15" t="s">
        <v>317</v>
      </c>
      <c r="C995" s="15" t="s">
        <v>318</v>
      </c>
      <c r="D995" s="15" t="s">
        <v>18</v>
      </c>
      <c r="E995" s="15" t="s">
        <v>319</v>
      </c>
      <c r="F995" s="15" t="s">
        <v>320</v>
      </c>
      <c r="G995" s="15" t="s">
        <v>321</v>
      </c>
    </row>
    <row r="996" ht="13.5" spans="1:7">
      <c r="A996" s="16">
        <v>1</v>
      </c>
      <c r="B996" s="17" t="s">
        <v>397</v>
      </c>
      <c r="C996" s="17" t="s">
        <v>555</v>
      </c>
      <c r="D996" s="18" t="s">
        <v>345</v>
      </c>
      <c r="E996" s="19">
        <v>1</v>
      </c>
      <c r="F996" s="17" t="s">
        <v>346</v>
      </c>
      <c r="G996" s="5"/>
    </row>
    <row r="997" ht="13.5" spans="1:7">
      <c r="A997" s="16">
        <v>2</v>
      </c>
      <c r="B997" s="17" t="s">
        <v>325</v>
      </c>
      <c r="C997" s="17" t="s">
        <v>556</v>
      </c>
      <c r="D997" s="18" t="s">
        <v>345</v>
      </c>
      <c r="E997" s="19">
        <v>4</v>
      </c>
      <c r="F997" s="17" t="s">
        <v>346</v>
      </c>
      <c r="G997" s="5"/>
    </row>
    <row r="998" ht="13.5" spans="1:7">
      <c r="A998" s="16">
        <v>3</v>
      </c>
      <c r="B998" s="17" t="s">
        <v>401</v>
      </c>
      <c r="C998" s="17" t="s">
        <v>557</v>
      </c>
      <c r="D998" s="18" t="s">
        <v>345</v>
      </c>
      <c r="E998" s="19">
        <v>3</v>
      </c>
      <c r="F998" s="17" t="s">
        <v>346</v>
      </c>
      <c r="G998" s="5"/>
    </row>
    <row r="999" ht="13.5" spans="1:7">
      <c r="A999" s="16">
        <v>4</v>
      </c>
      <c r="B999" s="17" t="s">
        <v>403</v>
      </c>
      <c r="C999" s="17" t="s">
        <v>404</v>
      </c>
      <c r="D999" s="18" t="s">
        <v>345</v>
      </c>
      <c r="E999" s="19">
        <v>1</v>
      </c>
      <c r="F999" s="17" t="s">
        <v>346</v>
      </c>
      <c r="G999" s="5"/>
    </row>
    <row r="1000" ht="13.5" spans="1:7">
      <c r="A1000" s="16">
        <v>5</v>
      </c>
      <c r="B1000" s="17" t="s">
        <v>405</v>
      </c>
      <c r="C1000" s="17" t="s">
        <v>406</v>
      </c>
      <c r="D1000" s="18" t="s">
        <v>34</v>
      </c>
      <c r="E1000" s="19">
        <v>1</v>
      </c>
      <c r="F1000" s="17" t="s">
        <v>346</v>
      </c>
      <c r="G1000" s="5"/>
    </row>
    <row r="1001" ht="13.5" spans="1:7">
      <c r="A1001" s="16">
        <v>6</v>
      </c>
      <c r="B1001" s="17" t="s">
        <v>407</v>
      </c>
      <c r="C1001" s="17" t="s">
        <v>408</v>
      </c>
      <c r="D1001" s="18" t="s">
        <v>345</v>
      </c>
      <c r="E1001" s="19">
        <v>1</v>
      </c>
      <c r="F1001" s="17" t="s">
        <v>346</v>
      </c>
      <c r="G1001" s="5"/>
    </row>
    <row r="1002" ht="13.5" spans="1:7">
      <c r="A1002" s="16">
        <v>7</v>
      </c>
      <c r="B1002" s="17" t="s">
        <v>409</v>
      </c>
      <c r="C1002" s="17" t="s">
        <v>410</v>
      </c>
      <c r="D1002" s="18" t="s">
        <v>345</v>
      </c>
      <c r="E1002" s="19">
        <v>1</v>
      </c>
      <c r="F1002" s="17" t="s">
        <v>346</v>
      </c>
      <c r="G1002" s="5"/>
    </row>
    <row r="1003" ht="13.5" spans="1:7">
      <c r="A1003" s="16">
        <v>8</v>
      </c>
      <c r="B1003" s="17" t="s">
        <v>407</v>
      </c>
      <c r="C1003" s="17" t="s">
        <v>411</v>
      </c>
      <c r="D1003" s="18" t="s">
        <v>345</v>
      </c>
      <c r="E1003" s="19">
        <v>1</v>
      </c>
      <c r="F1003" s="17" t="s">
        <v>346</v>
      </c>
      <c r="G1003" s="5"/>
    </row>
    <row r="1004" ht="13.5" spans="1:7">
      <c r="A1004" s="16">
        <v>9</v>
      </c>
      <c r="B1004" s="17" t="s">
        <v>412</v>
      </c>
      <c r="C1004" s="17" t="s">
        <v>414</v>
      </c>
      <c r="D1004" s="18" t="s">
        <v>345</v>
      </c>
      <c r="E1004" s="19">
        <v>3</v>
      </c>
      <c r="F1004" s="17" t="s">
        <v>346</v>
      </c>
      <c r="G1004" s="5"/>
    </row>
    <row r="1005" ht="13.5" spans="1:7">
      <c r="A1005" s="16">
        <v>10</v>
      </c>
      <c r="B1005" s="17" t="s">
        <v>325</v>
      </c>
      <c r="C1005" s="17" t="s">
        <v>415</v>
      </c>
      <c r="D1005" s="18" t="s">
        <v>345</v>
      </c>
      <c r="E1005" s="19">
        <v>9</v>
      </c>
      <c r="F1005" s="17" t="s">
        <v>346</v>
      </c>
      <c r="G1005" s="5"/>
    </row>
    <row r="1006" ht="13.5" spans="1:7">
      <c r="A1006" s="16">
        <v>11</v>
      </c>
      <c r="B1006" s="17" t="s">
        <v>401</v>
      </c>
      <c r="C1006" s="17" t="s">
        <v>558</v>
      </c>
      <c r="D1006" s="18" t="s">
        <v>345</v>
      </c>
      <c r="E1006" s="19">
        <v>3</v>
      </c>
      <c r="F1006" s="17" t="s">
        <v>346</v>
      </c>
      <c r="G1006" s="5"/>
    </row>
    <row r="1007" ht="13.5" spans="1:7">
      <c r="A1007" s="16">
        <v>12</v>
      </c>
      <c r="B1007" s="17" t="s">
        <v>350</v>
      </c>
      <c r="C1007" s="17" t="s">
        <v>559</v>
      </c>
      <c r="D1007" s="18" t="s">
        <v>352</v>
      </c>
      <c r="E1007" s="19">
        <v>9</v>
      </c>
      <c r="F1007" s="17" t="s">
        <v>316</v>
      </c>
      <c r="G1007" s="5"/>
    </row>
    <row r="1008" ht="13.5" spans="1:7">
      <c r="A1008" s="16">
        <v>13</v>
      </c>
      <c r="B1008" s="17" t="s">
        <v>350</v>
      </c>
      <c r="C1008" s="17" t="s">
        <v>559</v>
      </c>
      <c r="D1008" s="18" t="s">
        <v>352</v>
      </c>
      <c r="E1008" s="19">
        <v>1</v>
      </c>
      <c r="F1008" s="17" t="s">
        <v>316</v>
      </c>
      <c r="G1008" s="5"/>
    </row>
    <row r="1009" ht="13.5" spans="1:7">
      <c r="A1009" s="16">
        <v>14</v>
      </c>
      <c r="B1009" s="17" t="s">
        <v>350</v>
      </c>
      <c r="C1009" s="17" t="s">
        <v>351</v>
      </c>
      <c r="D1009" s="18" t="s">
        <v>352</v>
      </c>
      <c r="E1009" s="19">
        <v>1</v>
      </c>
      <c r="F1009" s="17" t="s">
        <v>316</v>
      </c>
      <c r="G1009" s="5"/>
    </row>
    <row r="1010" ht="13.5" spans="1:7">
      <c r="A1010" s="16">
        <v>15</v>
      </c>
      <c r="B1010" s="17" t="s">
        <v>355</v>
      </c>
      <c r="C1010" s="17" t="s">
        <v>316</v>
      </c>
      <c r="D1010" s="18" t="s">
        <v>316</v>
      </c>
      <c r="E1010" s="19">
        <v>1</v>
      </c>
      <c r="F1010" s="17" t="s">
        <v>316</v>
      </c>
      <c r="G1010" s="5"/>
    </row>
    <row r="1011" ht="13.5" spans="1:7">
      <c r="A1011" s="16">
        <v>16</v>
      </c>
      <c r="B1011" s="17" t="s">
        <v>354</v>
      </c>
      <c r="C1011" s="17" t="s">
        <v>316</v>
      </c>
      <c r="D1011" s="18" t="s">
        <v>316</v>
      </c>
      <c r="E1011" s="19">
        <v>1</v>
      </c>
      <c r="F1011" s="17" t="s">
        <v>316</v>
      </c>
      <c r="G1011" s="5"/>
    </row>
    <row r="1012" ht="13.5" spans="1:7">
      <c r="A1012" s="16">
        <v>17</v>
      </c>
      <c r="B1012" s="17" t="s">
        <v>418</v>
      </c>
      <c r="C1012" s="17" t="s">
        <v>316</v>
      </c>
      <c r="D1012" s="18" t="s">
        <v>316</v>
      </c>
      <c r="E1012" s="19">
        <v>1</v>
      </c>
      <c r="F1012" s="17" t="s">
        <v>316</v>
      </c>
      <c r="G1012" s="5"/>
    </row>
    <row r="1013" ht="13.5" spans="1:7">
      <c r="A1013" s="16">
        <v>18</v>
      </c>
      <c r="B1013" s="17" t="s">
        <v>356</v>
      </c>
      <c r="C1013" s="17" t="s">
        <v>316</v>
      </c>
      <c r="D1013" s="18" t="s">
        <v>316</v>
      </c>
      <c r="E1013" s="19"/>
      <c r="F1013" s="17" t="s">
        <v>316</v>
      </c>
      <c r="G1013" s="5"/>
    </row>
    <row r="1014" ht="13.5" spans="1:7">
      <c r="A1014" s="16">
        <v>19</v>
      </c>
      <c r="B1014" s="17" t="s">
        <v>357</v>
      </c>
      <c r="C1014" s="17" t="s">
        <v>316</v>
      </c>
      <c r="D1014" s="18" t="s">
        <v>316</v>
      </c>
      <c r="E1014" s="19"/>
      <c r="F1014" s="17" t="s">
        <v>316</v>
      </c>
      <c r="G1014" s="5"/>
    </row>
    <row r="1015" ht="13.5" spans="1:7">
      <c r="A1015" s="20">
        <v>20</v>
      </c>
      <c r="B1015" s="21" t="s">
        <v>358</v>
      </c>
      <c r="C1015" s="22"/>
      <c r="D1015" s="20"/>
      <c r="E1015" s="23"/>
      <c r="F1015" s="22"/>
      <c r="G1015" s="22"/>
    </row>
    <row r="1016" ht="13.5" spans="1:7">
      <c r="A1016" s="20" t="s">
        <v>316</v>
      </c>
      <c r="B1016" s="21" t="s">
        <v>359</v>
      </c>
      <c r="C1016" s="22"/>
      <c r="D1016" s="20" t="s">
        <v>34</v>
      </c>
      <c r="E1016" s="23">
        <v>1</v>
      </c>
      <c r="F1016" s="22"/>
      <c r="G1016" s="22"/>
    </row>
    <row r="1017" ht="13.5" spans="1:7">
      <c r="A1017" s="70" t="s">
        <v>560</v>
      </c>
      <c r="B1017" s="12" t="s">
        <v>561</v>
      </c>
      <c r="C1017" s="13" t="s">
        <v>313</v>
      </c>
      <c r="D1017" s="12" t="s">
        <v>395</v>
      </c>
      <c r="E1017" s="12"/>
      <c r="F1017" s="12" t="s">
        <v>456</v>
      </c>
      <c r="G1017" s="14" t="s">
        <v>316</v>
      </c>
    </row>
    <row r="1018" ht="13.5" spans="1:7">
      <c r="A1018" s="15" t="s">
        <v>0</v>
      </c>
      <c r="B1018" s="15" t="s">
        <v>317</v>
      </c>
      <c r="C1018" s="15" t="s">
        <v>318</v>
      </c>
      <c r="D1018" s="15" t="s">
        <v>18</v>
      </c>
      <c r="E1018" s="15" t="s">
        <v>319</v>
      </c>
      <c r="F1018" s="15" t="s">
        <v>320</v>
      </c>
      <c r="G1018" s="15" t="s">
        <v>321</v>
      </c>
    </row>
    <row r="1019" ht="13.5" spans="1:7">
      <c r="A1019" s="16">
        <v>1</v>
      </c>
      <c r="B1019" s="17" t="s">
        <v>397</v>
      </c>
      <c r="C1019" s="17" t="s">
        <v>555</v>
      </c>
      <c r="D1019" s="18" t="s">
        <v>345</v>
      </c>
      <c r="E1019" s="19">
        <v>1</v>
      </c>
      <c r="F1019" s="17" t="s">
        <v>346</v>
      </c>
      <c r="G1019" s="5"/>
    </row>
    <row r="1020" ht="13.5" spans="1:7">
      <c r="A1020" s="16">
        <v>2</v>
      </c>
      <c r="B1020" s="17" t="s">
        <v>325</v>
      </c>
      <c r="C1020" s="17" t="s">
        <v>556</v>
      </c>
      <c r="D1020" s="18" t="s">
        <v>345</v>
      </c>
      <c r="E1020" s="19">
        <v>4</v>
      </c>
      <c r="F1020" s="17" t="s">
        <v>346</v>
      </c>
      <c r="G1020" s="5"/>
    </row>
    <row r="1021" ht="13.5" spans="1:7">
      <c r="A1021" s="16">
        <v>3</v>
      </c>
      <c r="B1021" s="17" t="s">
        <v>401</v>
      </c>
      <c r="C1021" s="17" t="s">
        <v>557</v>
      </c>
      <c r="D1021" s="18" t="s">
        <v>345</v>
      </c>
      <c r="E1021" s="19">
        <v>3</v>
      </c>
      <c r="F1021" s="17" t="s">
        <v>346</v>
      </c>
      <c r="G1021" s="5"/>
    </row>
    <row r="1022" ht="13.5" spans="1:7">
      <c r="A1022" s="16">
        <v>4</v>
      </c>
      <c r="B1022" s="17" t="s">
        <v>403</v>
      </c>
      <c r="C1022" s="17" t="s">
        <v>404</v>
      </c>
      <c r="D1022" s="18" t="s">
        <v>345</v>
      </c>
      <c r="E1022" s="19">
        <v>1</v>
      </c>
      <c r="F1022" s="17" t="s">
        <v>346</v>
      </c>
      <c r="G1022" s="5"/>
    </row>
    <row r="1023" ht="13.5" spans="1:7">
      <c r="A1023" s="16">
        <v>5</v>
      </c>
      <c r="B1023" s="17" t="s">
        <v>405</v>
      </c>
      <c r="C1023" s="17" t="s">
        <v>406</v>
      </c>
      <c r="D1023" s="18" t="s">
        <v>34</v>
      </c>
      <c r="E1023" s="19">
        <v>1</v>
      </c>
      <c r="F1023" s="17" t="s">
        <v>346</v>
      </c>
      <c r="G1023" s="5"/>
    </row>
    <row r="1024" ht="13.5" spans="1:7">
      <c r="A1024" s="16">
        <v>6</v>
      </c>
      <c r="B1024" s="17" t="s">
        <v>407</v>
      </c>
      <c r="C1024" s="17" t="s">
        <v>408</v>
      </c>
      <c r="D1024" s="18" t="s">
        <v>345</v>
      </c>
      <c r="E1024" s="19">
        <v>1</v>
      </c>
      <c r="F1024" s="17" t="s">
        <v>346</v>
      </c>
      <c r="G1024" s="5"/>
    </row>
    <row r="1025" ht="13.5" spans="1:7">
      <c r="A1025" s="16">
        <v>7</v>
      </c>
      <c r="B1025" s="17" t="s">
        <v>409</v>
      </c>
      <c r="C1025" s="17" t="s">
        <v>410</v>
      </c>
      <c r="D1025" s="18" t="s">
        <v>345</v>
      </c>
      <c r="E1025" s="19">
        <v>1</v>
      </c>
      <c r="F1025" s="17" t="s">
        <v>346</v>
      </c>
      <c r="G1025" s="5"/>
    </row>
    <row r="1026" ht="13.5" spans="1:7">
      <c r="A1026" s="16">
        <v>8</v>
      </c>
      <c r="B1026" s="17" t="s">
        <v>350</v>
      </c>
      <c r="C1026" s="17" t="s">
        <v>559</v>
      </c>
      <c r="D1026" s="18" t="s">
        <v>352</v>
      </c>
      <c r="E1026" s="19">
        <v>9</v>
      </c>
      <c r="F1026" s="17" t="s">
        <v>316</v>
      </c>
      <c r="G1026" s="5"/>
    </row>
    <row r="1027" ht="13.5" spans="1:7">
      <c r="A1027" s="16">
        <v>9</v>
      </c>
      <c r="B1027" s="17" t="s">
        <v>350</v>
      </c>
      <c r="C1027" s="17" t="s">
        <v>559</v>
      </c>
      <c r="D1027" s="18" t="s">
        <v>352</v>
      </c>
      <c r="E1027" s="19">
        <v>1</v>
      </c>
      <c r="F1027" s="17" t="s">
        <v>316</v>
      </c>
      <c r="G1027" s="5"/>
    </row>
    <row r="1028" ht="13.5" spans="1:7">
      <c r="A1028" s="16">
        <v>10</v>
      </c>
      <c r="B1028" s="17" t="s">
        <v>350</v>
      </c>
      <c r="C1028" s="17" t="s">
        <v>351</v>
      </c>
      <c r="D1028" s="18" t="s">
        <v>352</v>
      </c>
      <c r="E1028" s="19">
        <v>1</v>
      </c>
      <c r="F1028" s="17" t="s">
        <v>316</v>
      </c>
      <c r="G1028" s="5"/>
    </row>
    <row r="1029" ht="13.5" spans="1:7">
      <c r="A1029" s="16">
        <v>11</v>
      </c>
      <c r="B1029" s="17" t="s">
        <v>355</v>
      </c>
      <c r="C1029" s="17" t="s">
        <v>316</v>
      </c>
      <c r="D1029" s="18" t="s">
        <v>316</v>
      </c>
      <c r="E1029" s="19">
        <v>1</v>
      </c>
      <c r="F1029" s="17" t="s">
        <v>316</v>
      </c>
      <c r="G1029" s="5"/>
    </row>
    <row r="1030" ht="13.5" spans="1:7">
      <c r="A1030" s="16">
        <v>12</v>
      </c>
      <c r="B1030" s="17" t="s">
        <v>354</v>
      </c>
      <c r="C1030" s="17" t="s">
        <v>316</v>
      </c>
      <c r="D1030" s="18" t="s">
        <v>316</v>
      </c>
      <c r="E1030" s="19">
        <v>1</v>
      </c>
      <c r="F1030" s="17" t="s">
        <v>316</v>
      </c>
      <c r="G1030" s="5"/>
    </row>
    <row r="1031" ht="13.5" spans="1:7">
      <c r="A1031" s="16">
        <v>13</v>
      </c>
      <c r="B1031" s="17" t="s">
        <v>418</v>
      </c>
      <c r="C1031" s="17" t="s">
        <v>316</v>
      </c>
      <c r="D1031" s="18" t="s">
        <v>316</v>
      </c>
      <c r="E1031" s="19">
        <v>1</v>
      </c>
      <c r="F1031" s="17" t="s">
        <v>316</v>
      </c>
      <c r="G1031" s="5"/>
    </row>
    <row r="1032" ht="13.5" spans="1:7">
      <c r="A1032" s="16">
        <v>14</v>
      </c>
      <c r="B1032" s="17" t="s">
        <v>356</v>
      </c>
      <c r="C1032" s="17" t="s">
        <v>316</v>
      </c>
      <c r="D1032" s="18" t="s">
        <v>316</v>
      </c>
      <c r="E1032" s="19"/>
      <c r="F1032" s="17" t="s">
        <v>316</v>
      </c>
      <c r="G1032" s="5"/>
    </row>
    <row r="1033" ht="13.5" spans="1:7">
      <c r="A1033" s="16">
        <v>15</v>
      </c>
      <c r="B1033" s="17" t="s">
        <v>357</v>
      </c>
      <c r="C1033" s="17" t="s">
        <v>316</v>
      </c>
      <c r="D1033" s="18" t="s">
        <v>316</v>
      </c>
      <c r="E1033" s="19"/>
      <c r="F1033" s="17" t="s">
        <v>316</v>
      </c>
      <c r="G1033" s="5"/>
    </row>
    <row r="1034" ht="13.5" spans="1:7">
      <c r="A1034" s="20">
        <v>16</v>
      </c>
      <c r="B1034" s="21" t="s">
        <v>358</v>
      </c>
      <c r="C1034" s="22"/>
      <c r="D1034" s="20"/>
      <c r="E1034" s="23"/>
      <c r="F1034" s="22"/>
      <c r="G1034" s="22"/>
    </row>
    <row r="1035" ht="13.5" spans="1:7">
      <c r="A1035" s="20" t="s">
        <v>316</v>
      </c>
      <c r="B1035" s="21" t="s">
        <v>359</v>
      </c>
      <c r="C1035" s="22"/>
      <c r="D1035" s="20" t="s">
        <v>34</v>
      </c>
      <c r="E1035" s="23">
        <v>1</v>
      </c>
      <c r="F1035" s="22"/>
      <c r="G1035" s="22"/>
    </row>
    <row r="1036" ht="13.5" spans="1:7">
      <c r="A1036" s="70" t="s">
        <v>562</v>
      </c>
      <c r="B1036" s="12" t="s">
        <v>563</v>
      </c>
      <c r="C1036" s="13" t="s">
        <v>313</v>
      </c>
      <c r="D1036" s="12" t="s">
        <v>395</v>
      </c>
      <c r="E1036" s="12"/>
      <c r="F1036" s="12" t="s">
        <v>421</v>
      </c>
      <c r="G1036" s="14" t="s">
        <v>316</v>
      </c>
    </row>
    <row r="1037" ht="13.5" spans="1:7">
      <c r="A1037" s="15" t="s">
        <v>0</v>
      </c>
      <c r="B1037" s="15" t="s">
        <v>317</v>
      </c>
      <c r="C1037" s="15" t="s">
        <v>318</v>
      </c>
      <c r="D1037" s="15" t="s">
        <v>18</v>
      </c>
      <c r="E1037" s="15" t="s">
        <v>319</v>
      </c>
      <c r="F1037" s="15" t="s">
        <v>320</v>
      </c>
      <c r="G1037" s="15" t="s">
        <v>321</v>
      </c>
    </row>
    <row r="1038" ht="13.5" spans="1:7">
      <c r="A1038" s="16">
        <v>1</v>
      </c>
      <c r="B1038" s="17" t="s">
        <v>422</v>
      </c>
      <c r="C1038" s="17" t="s">
        <v>423</v>
      </c>
      <c r="D1038" s="18" t="s">
        <v>345</v>
      </c>
      <c r="E1038" s="19">
        <v>1</v>
      </c>
      <c r="F1038" s="17" t="s">
        <v>346</v>
      </c>
      <c r="G1038" s="5"/>
    </row>
    <row r="1039" ht="13.5" spans="1:7">
      <c r="A1039" s="16">
        <v>2</v>
      </c>
      <c r="B1039" s="17" t="s">
        <v>325</v>
      </c>
      <c r="C1039" s="17" t="s">
        <v>424</v>
      </c>
      <c r="D1039" s="18" t="s">
        <v>345</v>
      </c>
      <c r="E1039" s="19">
        <v>3</v>
      </c>
      <c r="F1039" s="17" t="s">
        <v>346</v>
      </c>
      <c r="G1039" s="5"/>
    </row>
    <row r="1040" ht="13.5" spans="1:7">
      <c r="A1040" s="16">
        <v>3</v>
      </c>
      <c r="B1040" s="17" t="s">
        <v>401</v>
      </c>
      <c r="C1040" s="17" t="s">
        <v>425</v>
      </c>
      <c r="D1040" s="18" t="s">
        <v>345</v>
      </c>
      <c r="E1040" s="19">
        <v>3</v>
      </c>
      <c r="F1040" s="17" t="s">
        <v>346</v>
      </c>
      <c r="G1040" s="5"/>
    </row>
    <row r="1041" ht="13.5" spans="1:7">
      <c r="A1041" s="16">
        <v>4</v>
      </c>
      <c r="B1041" s="17" t="s">
        <v>334</v>
      </c>
      <c r="C1041" s="17" t="s">
        <v>426</v>
      </c>
      <c r="D1041" s="18" t="s">
        <v>34</v>
      </c>
      <c r="E1041" s="19">
        <v>3</v>
      </c>
      <c r="F1041" s="17" t="s">
        <v>346</v>
      </c>
      <c r="G1041" s="5"/>
    </row>
    <row r="1042" ht="13.5" spans="1:7">
      <c r="A1042" s="16">
        <v>5</v>
      </c>
      <c r="B1042" s="17" t="s">
        <v>427</v>
      </c>
      <c r="C1042" s="17" t="s">
        <v>428</v>
      </c>
      <c r="D1042" s="18" t="s">
        <v>345</v>
      </c>
      <c r="E1042" s="19">
        <v>1</v>
      </c>
      <c r="F1042" s="17" t="s">
        <v>346</v>
      </c>
      <c r="G1042" s="5"/>
    </row>
    <row r="1043" ht="13.5" spans="1:7">
      <c r="A1043" s="16">
        <v>6</v>
      </c>
      <c r="B1043" s="17" t="s">
        <v>429</v>
      </c>
      <c r="C1043" s="17" t="s">
        <v>430</v>
      </c>
      <c r="D1043" s="18" t="s">
        <v>345</v>
      </c>
      <c r="E1043" s="19">
        <v>30</v>
      </c>
      <c r="F1043" s="17" t="s">
        <v>346</v>
      </c>
      <c r="G1043" s="5"/>
    </row>
    <row r="1044" ht="13.5" spans="1:7">
      <c r="A1044" s="16">
        <v>7</v>
      </c>
      <c r="B1044" s="17" t="s">
        <v>431</v>
      </c>
      <c r="C1044" s="17" t="s">
        <v>432</v>
      </c>
      <c r="D1044" s="18" t="s">
        <v>345</v>
      </c>
      <c r="E1044" s="19">
        <v>30</v>
      </c>
      <c r="F1044" s="17" t="s">
        <v>346</v>
      </c>
      <c r="G1044" s="5"/>
    </row>
    <row r="1045" ht="13.5" spans="1:7">
      <c r="A1045" s="16">
        <v>8</v>
      </c>
      <c r="B1045" s="17" t="s">
        <v>433</v>
      </c>
      <c r="C1045" s="17" t="s">
        <v>434</v>
      </c>
      <c r="D1045" s="18" t="s">
        <v>345</v>
      </c>
      <c r="E1045" s="19">
        <v>10</v>
      </c>
      <c r="F1045" s="17" t="s">
        <v>346</v>
      </c>
      <c r="G1045" s="5"/>
    </row>
    <row r="1046" ht="13.5" spans="1:7">
      <c r="A1046" s="16">
        <v>9</v>
      </c>
      <c r="B1046" s="17" t="s">
        <v>435</v>
      </c>
      <c r="C1046" s="17" t="s">
        <v>436</v>
      </c>
      <c r="D1046" s="18" t="s">
        <v>345</v>
      </c>
      <c r="E1046" s="19">
        <v>10</v>
      </c>
      <c r="F1046" s="17" t="s">
        <v>346</v>
      </c>
      <c r="G1046" s="5"/>
    </row>
    <row r="1047" ht="13.5" spans="1:7">
      <c r="A1047" s="16">
        <v>10</v>
      </c>
      <c r="B1047" s="17" t="s">
        <v>437</v>
      </c>
      <c r="C1047" s="17" t="s">
        <v>438</v>
      </c>
      <c r="D1047" s="18" t="s">
        <v>345</v>
      </c>
      <c r="E1047" s="19">
        <v>10</v>
      </c>
      <c r="F1047" s="17" t="s">
        <v>346</v>
      </c>
      <c r="G1047" s="5"/>
    </row>
    <row r="1048" ht="13.5" spans="1:7">
      <c r="A1048" s="16">
        <v>11</v>
      </c>
      <c r="B1048" s="17" t="s">
        <v>350</v>
      </c>
      <c r="C1048" s="17" t="s">
        <v>559</v>
      </c>
      <c r="D1048" s="18" t="s">
        <v>352</v>
      </c>
      <c r="E1048" s="19">
        <v>2.4</v>
      </c>
      <c r="F1048" s="17" t="s">
        <v>316</v>
      </c>
      <c r="G1048" s="5"/>
    </row>
    <row r="1049" ht="13.5" spans="1:7">
      <c r="A1049" s="16">
        <v>12</v>
      </c>
      <c r="B1049" s="17" t="s">
        <v>350</v>
      </c>
      <c r="C1049" s="17" t="s">
        <v>559</v>
      </c>
      <c r="D1049" s="18" t="s">
        <v>352</v>
      </c>
      <c r="E1049" s="19">
        <v>0.8</v>
      </c>
      <c r="F1049" s="17" t="s">
        <v>316</v>
      </c>
      <c r="G1049" s="5"/>
    </row>
    <row r="1050" ht="13.5" spans="1:7">
      <c r="A1050" s="16">
        <v>13</v>
      </c>
      <c r="B1050" s="17" t="s">
        <v>350</v>
      </c>
      <c r="C1050" s="17" t="s">
        <v>351</v>
      </c>
      <c r="D1050" s="18" t="s">
        <v>352</v>
      </c>
      <c r="E1050" s="19">
        <v>0.8</v>
      </c>
      <c r="F1050" s="17" t="s">
        <v>316</v>
      </c>
      <c r="G1050" s="5"/>
    </row>
    <row r="1051" ht="13.5" spans="1:7">
      <c r="A1051" s="16">
        <v>14</v>
      </c>
      <c r="B1051" s="17" t="s">
        <v>350</v>
      </c>
      <c r="C1051" s="17" t="s">
        <v>439</v>
      </c>
      <c r="D1051" s="18" t="s">
        <v>352</v>
      </c>
      <c r="E1051" s="19">
        <v>6</v>
      </c>
      <c r="F1051" s="17" t="s">
        <v>316</v>
      </c>
      <c r="G1051" s="5"/>
    </row>
    <row r="1052" ht="13.5" spans="1:7">
      <c r="A1052" s="16">
        <v>15</v>
      </c>
      <c r="B1052" s="17" t="s">
        <v>355</v>
      </c>
      <c r="C1052" s="17" t="s">
        <v>316</v>
      </c>
      <c r="D1052" s="18" t="s">
        <v>316</v>
      </c>
      <c r="E1052" s="19">
        <v>1</v>
      </c>
      <c r="F1052" s="17" t="s">
        <v>316</v>
      </c>
      <c r="G1052" s="5"/>
    </row>
    <row r="1053" ht="13.5" spans="1:7">
      <c r="A1053" s="16">
        <v>16</v>
      </c>
      <c r="B1053" s="17" t="s">
        <v>354</v>
      </c>
      <c r="C1053" s="17" t="s">
        <v>316</v>
      </c>
      <c r="D1053" s="18" t="s">
        <v>316</v>
      </c>
      <c r="E1053" s="19">
        <v>1</v>
      </c>
      <c r="F1053" s="17" t="s">
        <v>316</v>
      </c>
      <c r="G1053" s="5"/>
    </row>
    <row r="1054" ht="13.5" spans="1:7">
      <c r="A1054" s="16">
        <v>17</v>
      </c>
      <c r="B1054" s="17" t="s">
        <v>418</v>
      </c>
      <c r="C1054" s="17" t="s">
        <v>316</v>
      </c>
      <c r="D1054" s="18" t="s">
        <v>316</v>
      </c>
      <c r="E1054" s="19">
        <v>1</v>
      </c>
      <c r="F1054" s="17" t="s">
        <v>316</v>
      </c>
      <c r="G1054" s="5"/>
    </row>
    <row r="1055" ht="13.5" spans="1:7">
      <c r="A1055" s="16">
        <v>18</v>
      </c>
      <c r="B1055" s="17" t="s">
        <v>356</v>
      </c>
      <c r="C1055" s="17" t="s">
        <v>316</v>
      </c>
      <c r="D1055" s="18" t="s">
        <v>316</v>
      </c>
      <c r="E1055" s="19"/>
      <c r="F1055" s="17" t="s">
        <v>316</v>
      </c>
      <c r="G1055" s="5"/>
    </row>
    <row r="1056" ht="13.5" spans="1:7">
      <c r="A1056" s="16">
        <v>19</v>
      </c>
      <c r="B1056" s="17" t="s">
        <v>357</v>
      </c>
      <c r="C1056" s="17" t="s">
        <v>316</v>
      </c>
      <c r="D1056" s="18" t="s">
        <v>316</v>
      </c>
      <c r="E1056" s="19"/>
      <c r="F1056" s="17" t="s">
        <v>316</v>
      </c>
      <c r="G1056" s="5"/>
    </row>
    <row r="1057" ht="13.5" spans="1:7">
      <c r="A1057" s="20">
        <v>20</v>
      </c>
      <c r="B1057" s="21" t="s">
        <v>358</v>
      </c>
      <c r="C1057" s="22"/>
      <c r="D1057" s="20"/>
      <c r="E1057" s="23"/>
      <c r="F1057" s="22"/>
      <c r="G1057" s="22"/>
    </row>
    <row r="1058" ht="13.5" spans="1:7">
      <c r="A1058" s="20" t="s">
        <v>316</v>
      </c>
      <c r="B1058" s="21" t="s">
        <v>359</v>
      </c>
      <c r="C1058" s="22"/>
      <c r="D1058" s="20" t="s">
        <v>34</v>
      </c>
      <c r="E1058" s="23">
        <v>1</v>
      </c>
      <c r="F1058" s="22"/>
      <c r="G1058" s="22"/>
    </row>
    <row r="1059" ht="13.5" spans="1:7">
      <c r="A1059" s="70" t="s">
        <v>564</v>
      </c>
      <c r="B1059" s="12" t="s">
        <v>565</v>
      </c>
      <c r="C1059" s="13" t="s">
        <v>313</v>
      </c>
      <c r="D1059" s="12" t="s">
        <v>395</v>
      </c>
      <c r="E1059" s="12"/>
      <c r="F1059" s="12" t="s">
        <v>442</v>
      </c>
      <c r="G1059" s="14" t="s">
        <v>316</v>
      </c>
    </row>
    <row r="1060" ht="13.5" spans="1:7">
      <c r="A1060" s="15" t="s">
        <v>0</v>
      </c>
      <c r="B1060" s="15" t="s">
        <v>317</v>
      </c>
      <c r="C1060" s="15" t="s">
        <v>318</v>
      </c>
      <c r="D1060" s="15" t="s">
        <v>18</v>
      </c>
      <c r="E1060" s="15" t="s">
        <v>319</v>
      </c>
      <c r="F1060" s="15" t="s">
        <v>320</v>
      </c>
      <c r="G1060" s="15" t="s">
        <v>321</v>
      </c>
    </row>
    <row r="1061" ht="13.5" spans="1:7">
      <c r="A1061" s="16">
        <v>1</v>
      </c>
      <c r="B1061" s="17" t="s">
        <v>412</v>
      </c>
      <c r="C1061" s="17" t="s">
        <v>413</v>
      </c>
      <c r="D1061" s="18" t="s">
        <v>345</v>
      </c>
      <c r="E1061" s="19">
        <v>4</v>
      </c>
      <c r="F1061" s="17" t="s">
        <v>346</v>
      </c>
      <c r="G1061" s="5"/>
    </row>
    <row r="1062" ht="13.5" spans="1:7">
      <c r="A1062" s="16">
        <v>2</v>
      </c>
      <c r="B1062" s="17" t="s">
        <v>412</v>
      </c>
      <c r="C1062" s="17" t="s">
        <v>414</v>
      </c>
      <c r="D1062" s="18" t="s">
        <v>345</v>
      </c>
      <c r="E1062" s="19">
        <v>7</v>
      </c>
      <c r="F1062" s="17" t="s">
        <v>346</v>
      </c>
      <c r="G1062" s="5"/>
    </row>
    <row r="1063" ht="13.5" spans="1:7">
      <c r="A1063" s="16">
        <v>3</v>
      </c>
      <c r="B1063" s="17" t="s">
        <v>325</v>
      </c>
      <c r="C1063" s="17" t="s">
        <v>445</v>
      </c>
      <c r="D1063" s="18" t="s">
        <v>345</v>
      </c>
      <c r="E1063" s="19">
        <v>33</v>
      </c>
      <c r="F1063" s="17" t="s">
        <v>346</v>
      </c>
      <c r="G1063" s="5"/>
    </row>
    <row r="1064" ht="13.5" spans="1:7">
      <c r="A1064" s="16">
        <v>4</v>
      </c>
      <c r="B1064" s="17" t="s">
        <v>401</v>
      </c>
      <c r="C1064" s="17" t="s">
        <v>446</v>
      </c>
      <c r="D1064" s="18" t="s">
        <v>345</v>
      </c>
      <c r="E1064" s="19">
        <v>11</v>
      </c>
      <c r="F1064" s="17" t="s">
        <v>346</v>
      </c>
      <c r="G1064" s="5"/>
    </row>
    <row r="1065" ht="13.5" spans="1:7">
      <c r="A1065" s="16">
        <v>5</v>
      </c>
      <c r="B1065" s="17" t="s">
        <v>350</v>
      </c>
      <c r="C1065" s="17" t="s">
        <v>559</v>
      </c>
      <c r="D1065" s="18" t="s">
        <v>352</v>
      </c>
      <c r="E1065" s="19">
        <v>2.4</v>
      </c>
      <c r="F1065" s="17" t="s">
        <v>316</v>
      </c>
      <c r="G1065" s="5"/>
    </row>
    <row r="1066" ht="13.5" spans="1:7">
      <c r="A1066" s="16">
        <v>6</v>
      </c>
      <c r="B1066" s="17" t="s">
        <v>447</v>
      </c>
      <c r="C1066" s="17" t="s">
        <v>448</v>
      </c>
      <c r="D1066" s="18" t="s">
        <v>352</v>
      </c>
      <c r="E1066" s="19">
        <v>2</v>
      </c>
      <c r="F1066" s="17" t="s">
        <v>316</v>
      </c>
      <c r="G1066" s="5"/>
    </row>
    <row r="1067" ht="13.5" spans="1:7">
      <c r="A1067" s="16">
        <v>7</v>
      </c>
      <c r="B1067" s="17" t="s">
        <v>350</v>
      </c>
      <c r="C1067" s="17" t="s">
        <v>559</v>
      </c>
      <c r="D1067" s="18" t="s">
        <v>352</v>
      </c>
      <c r="E1067" s="19">
        <v>2</v>
      </c>
      <c r="F1067" s="17" t="s">
        <v>316</v>
      </c>
      <c r="G1067" s="5"/>
    </row>
    <row r="1068" ht="13.5" spans="1:7">
      <c r="A1068" s="16">
        <v>8</v>
      </c>
      <c r="B1068" s="17" t="s">
        <v>350</v>
      </c>
      <c r="C1068" s="17" t="s">
        <v>559</v>
      </c>
      <c r="D1068" s="18" t="s">
        <v>352</v>
      </c>
      <c r="E1068" s="19">
        <v>0.6</v>
      </c>
      <c r="F1068" s="17" t="s">
        <v>316</v>
      </c>
      <c r="G1068" s="5"/>
    </row>
    <row r="1069" ht="13.5" spans="1:7">
      <c r="A1069" s="16">
        <v>9</v>
      </c>
      <c r="B1069" s="17" t="s">
        <v>350</v>
      </c>
      <c r="C1069" s="17" t="s">
        <v>351</v>
      </c>
      <c r="D1069" s="18" t="s">
        <v>352</v>
      </c>
      <c r="E1069" s="19">
        <v>0.6</v>
      </c>
      <c r="F1069" s="17" t="s">
        <v>316</v>
      </c>
      <c r="G1069" s="5"/>
    </row>
    <row r="1070" ht="13.5" spans="1:7">
      <c r="A1070" s="16">
        <v>10</v>
      </c>
      <c r="B1070" s="17" t="s">
        <v>350</v>
      </c>
      <c r="C1070" s="17" t="s">
        <v>377</v>
      </c>
      <c r="D1070" s="18" t="s">
        <v>352</v>
      </c>
      <c r="E1070" s="19">
        <v>6</v>
      </c>
      <c r="F1070" s="17" t="s">
        <v>316</v>
      </c>
      <c r="G1070" s="5"/>
    </row>
    <row r="1071" ht="13.5" spans="1:7">
      <c r="A1071" s="16">
        <v>11</v>
      </c>
      <c r="B1071" s="17" t="s">
        <v>355</v>
      </c>
      <c r="C1071" s="17" t="s">
        <v>316</v>
      </c>
      <c r="D1071" s="18" t="s">
        <v>316</v>
      </c>
      <c r="E1071" s="19">
        <v>1</v>
      </c>
      <c r="F1071" s="17" t="s">
        <v>316</v>
      </c>
      <c r="G1071" s="5"/>
    </row>
    <row r="1072" ht="13.5" spans="1:7">
      <c r="A1072" s="16">
        <v>12</v>
      </c>
      <c r="B1072" s="17" t="s">
        <v>354</v>
      </c>
      <c r="C1072" s="17" t="s">
        <v>316</v>
      </c>
      <c r="D1072" s="18" t="s">
        <v>316</v>
      </c>
      <c r="E1072" s="19">
        <v>1</v>
      </c>
      <c r="F1072" s="17" t="s">
        <v>316</v>
      </c>
      <c r="G1072" s="5"/>
    </row>
    <row r="1073" ht="13.5" spans="1:7">
      <c r="A1073" s="16">
        <v>13</v>
      </c>
      <c r="B1073" s="17" t="s">
        <v>418</v>
      </c>
      <c r="C1073" s="17" t="s">
        <v>316</v>
      </c>
      <c r="D1073" s="18" t="s">
        <v>316</v>
      </c>
      <c r="E1073" s="19">
        <v>1</v>
      </c>
      <c r="F1073" s="17" t="s">
        <v>316</v>
      </c>
      <c r="G1073" s="5"/>
    </row>
    <row r="1074" ht="13.5" spans="1:7">
      <c r="A1074" s="16">
        <v>14</v>
      </c>
      <c r="B1074" s="17" t="s">
        <v>356</v>
      </c>
      <c r="C1074" s="17" t="s">
        <v>316</v>
      </c>
      <c r="D1074" s="18" t="s">
        <v>316</v>
      </c>
      <c r="E1074" s="19"/>
      <c r="F1074" s="17" t="s">
        <v>316</v>
      </c>
      <c r="G1074" s="5"/>
    </row>
    <row r="1075" ht="13.5" spans="1:7">
      <c r="A1075" s="16">
        <v>15</v>
      </c>
      <c r="B1075" s="17" t="s">
        <v>357</v>
      </c>
      <c r="C1075" s="17" t="s">
        <v>316</v>
      </c>
      <c r="D1075" s="18" t="s">
        <v>316</v>
      </c>
      <c r="E1075" s="19"/>
      <c r="F1075" s="17" t="s">
        <v>316</v>
      </c>
      <c r="G1075" s="5"/>
    </row>
    <row r="1076" ht="13.5" spans="1:7">
      <c r="A1076" s="20">
        <v>16</v>
      </c>
      <c r="B1076" s="21" t="s">
        <v>358</v>
      </c>
      <c r="C1076" s="22"/>
      <c r="D1076" s="20"/>
      <c r="E1076" s="23"/>
      <c r="F1076" s="22"/>
      <c r="G1076" s="22"/>
    </row>
    <row r="1077" ht="13.5" spans="1:7">
      <c r="A1077" s="20" t="s">
        <v>316</v>
      </c>
      <c r="B1077" s="21" t="s">
        <v>359</v>
      </c>
      <c r="C1077" s="22"/>
      <c r="D1077" s="20" t="s">
        <v>34</v>
      </c>
      <c r="E1077" s="23">
        <v>1</v>
      </c>
      <c r="F1077" s="22"/>
      <c r="G1077" s="22"/>
    </row>
    <row r="1078" ht="13.5" spans="1:7">
      <c r="A1078" s="70" t="s">
        <v>566</v>
      </c>
      <c r="B1078" s="12" t="s">
        <v>567</v>
      </c>
      <c r="C1078" s="13" t="s">
        <v>313</v>
      </c>
      <c r="D1078" s="12" t="s">
        <v>395</v>
      </c>
      <c r="E1078" s="12"/>
      <c r="F1078" s="12" t="s">
        <v>442</v>
      </c>
      <c r="G1078" s="14" t="s">
        <v>316</v>
      </c>
    </row>
    <row r="1079" ht="13.5" spans="1:7">
      <c r="A1079" s="15" t="s">
        <v>0</v>
      </c>
      <c r="B1079" s="15" t="s">
        <v>317</v>
      </c>
      <c r="C1079" s="15" t="s">
        <v>318</v>
      </c>
      <c r="D1079" s="15" t="s">
        <v>18</v>
      </c>
      <c r="E1079" s="15" t="s">
        <v>319</v>
      </c>
      <c r="F1079" s="15" t="s">
        <v>320</v>
      </c>
      <c r="G1079" s="15" t="s">
        <v>321</v>
      </c>
    </row>
    <row r="1080" ht="13.5" spans="1:7">
      <c r="A1080" s="16">
        <v>1</v>
      </c>
      <c r="B1080" s="17" t="s">
        <v>412</v>
      </c>
      <c r="C1080" s="17" t="s">
        <v>413</v>
      </c>
      <c r="D1080" s="18" t="s">
        <v>345</v>
      </c>
      <c r="E1080" s="19">
        <v>4</v>
      </c>
      <c r="F1080" s="17" t="s">
        <v>346</v>
      </c>
      <c r="G1080" s="5"/>
    </row>
    <row r="1081" ht="13.5" spans="1:7">
      <c r="A1081" s="16">
        <v>2</v>
      </c>
      <c r="B1081" s="17" t="s">
        <v>412</v>
      </c>
      <c r="C1081" s="17" t="s">
        <v>414</v>
      </c>
      <c r="D1081" s="18" t="s">
        <v>345</v>
      </c>
      <c r="E1081" s="19">
        <v>7</v>
      </c>
      <c r="F1081" s="17" t="s">
        <v>346</v>
      </c>
      <c r="G1081" s="5"/>
    </row>
    <row r="1082" ht="13.5" spans="1:7">
      <c r="A1082" s="16">
        <v>3</v>
      </c>
      <c r="B1082" s="17" t="s">
        <v>325</v>
      </c>
      <c r="C1082" s="17" t="s">
        <v>445</v>
      </c>
      <c r="D1082" s="18" t="s">
        <v>345</v>
      </c>
      <c r="E1082" s="19">
        <v>33</v>
      </c>
      <c r="F1082" s="17" t="s">
        <v>346</v>
      </c>
      <c r="G1082" s="5"/>
    </row>
    <row r="1083" ht="13.5" spans="1:7">
      <c r="A1083" s="16">
        <v>4</v>
      </c>
      <c r="B1083" s="17" t="s">
        <v>401</v>
      </c>
      <c r="C1083" s="17" t="s">
        <v>446</v>
      </c>
      <c r="D1083" s="18" t="s">
        <v>345</v>
      </c>
      <c r="E1083" s="19">
        <v>11</v>
      </c>
      <c r="F1083" s="17" t="s">
        <v>346</v>
      </c>
      <c r="G1083" s="5"/>
    </row>
    <row r="1084" ht="13.5" spans="1:7">
      <c r="A1084" s="16">
        <v>5</v>
      </c>
      <c r="B1084" s="17" t="s">
        <v>350</v>
      </c>
      <c r="C1084" s="17" t="s">
        <v>559</v>
      </c>
      <c r="D1084" s="18" t="s">
        <v>352</v>
      </c>
      <c r="E1084" s="19">
        <v>2.4</v>
      </c>
      <c r="F1084" s="17" t="s">
        <v>316</v>
      </c>
      <c r="G1084" s="5"/>
    </row>
    <row r="1085" ht="13.5" spans="1:7">
      <c r="A1085" s="16">
        <v>6</v>
      </c>
      <c r="B1085" s="17" t="s">
        <v>447</v>
      </c>
      <c r="C1085" s="17" t="s">
        <v>448</v>
      </c>
      <c r="D1085" s="18" t="s">
        <v>352</v>
      </c>
      <c r="E1085" s="19">
        <v>2</v>
      </c>
      <c r="F1085" s="17" t="s">
        <v>316</v>
      </c>
      <c r="G1085" s="5"/>
    </row>
    <row r="1086" ht="13.5" spans="1:7">
      <c r="A1086" s="16">
        <v>7</v>
      </c>
      <c r="B1086" s="17" t="s">
        <v>350</v>
      </c>
      <c r="C1086" s="17" t="s">
        <v>559</v>
      </c>
      <c r="D1086" s="18" t="s">
        <v>352</v>
      </c>
      <c r="E1086" s="19">
        <v>2</v>
      </c>
      <c r="F1086" s="17" t="s">
        <v>316</v>
      </c>
      <c r="G1086" s="5"/>
    </row>
    <row r="1087" ht="13.5" spans="1:7">
      <c r="A1087" s="16">
        <v>8</v>
      </c>
      <c r="B1087" s="17" t="s">
        <v>350</v>
      </c>
      <c r="C1087" s="17" t="s">
        <v>559</v>
      </c>
      <c r="D1087" s="18" t="s">
        <v>352</v>
      </c>
      <c r="E1087" s="19">
        <v>0.6</v>
      </c>
      <c r="F1087" s="17" t="s">
        <v>316</v>
      </c>
      <c r="G1087" s="5"/>
    </row>
    <row r="1088" ht="13.5" spans="1:7">
      <c r="A1088" s="16">
        <v>9</v>
      </c>
      <c r="B1088" s="17" t="s">
        <v>350</v>
      </c>
      <c r="C1088" s="17" t="s">
        <v>351</v>
      </c>
      <c r="D1088" s="18" t="s">
        <v>352</v>
      </c>
      <c r="E1088" s="19">
        <v>0.6</v>
      </c>
      <c r="F1088" s="17" t="s">
        <v>316</v>
      </c>
      <c r="G1088" s="5"/>
    </row>
    <row r="1089" ht="13.5" spans="1:7">
      <c r="A1089" s="16">
        <v>10</v>
      </c>
      <c r="B1089" s="17" t="s">
        <v>350</v>
      </c>
      <c r="C1089" s="17" t="s">
        <v>377</v>
      </c>
      <c r="D1089" s="18" t="s">
        <v>352</v>
      </c>
      <c r="E1089" s="19">
        <v>6</v>
      </c>
      <c r="F1089" s="17" t="s">
        <v>316</v>
      </c>
      <c r="G1089" s="5"/>
    </row>
    <row r="1090" ht="13.5" spans="1:7">
      <c r="A1090" s="16">
        <v>11</v>
      </c>
      <c r="B1090" s="17" t="s">
        <v>355</v>
      </c>
      <c r="C1090" s="17" t="s">
        <v>316</v>
      </c>
      <c r="D1090" s="18" t="s">
        <v>316</v>
      </c>
      <c r="E1090" s="19">
        <v>1</v>
      </c>
      <c r="F1090" s="17" t="s">
        <v>316</v>
      </c>
      <c r="G1090" s="5"/>
    </row>
    <row r="1091" ht="13.5" spans="1:7">
      <c r="A1091" s="16">
        <v>12</v>
      </c>
      <c r="B1091" s="17" t="s">
        <v>354</v>
      </c>
      <c r="C1091" s="17" t="s">
        <v>316</v>
      </c>
      <c r="D1091" s="18" t="s">
        <v>316</v>
      </c>
      <c r="E1091" s="19">
        <v>1</v>
      </c>
      <c r="F1091" s="17" t="s">
        <v>316</v>
      </c>
      <c r="G1091" s="5"/>
    </row>
    <row r="1092" ht="13.5" spans="1:7">
      <c r="A1092" s="16">
        <v>13</v>
      </c>
      <c r="B1092" s="17" t="s">
        <v>418</v>
      </c>
      <c r="C1092" s="17" t="s">
        <v>316</v>
      </c>
      <c r="D1092" s="18" t="s">
        <v>316</v>
      </c>
      <c r="E1092" s="19">
        <v>1</v>
      </c>
      <c r="F1092" s="17" t="s">
        <v>316</v>
      </c>
      <c r="G1092" s="5"/>
    </row>
    <row r="1093" ht="13.5" spans="1:7">
      <c r="A1093" s="16">
        <v>14</v>
      </c>
      <c r="B1093" s="17" t="s">
        <v>356</v>
      </c>
      <c r="C1093" s="17" t="s">
        <v>316</v>
      </c>
      <c r="D1093" s="18" t="s">
        <v>316</v>
      </c>
      <c r="E1093" s="19"/>
      <c r="F1093" s="17" t="s">
        <v>316</v>
      </c>
      <c r="G1093" s="5"/>
    </row>
    <row r="1094" ht="13.5" spans="1:7">
      <c r="A1094" s="16">
        <v>15</v>
      </c>
      <c r="B1094" s="17" t="s">
        <v>357</v>
      </c>
      <c r="C1094" s="17" t="s">
        <v>316</v>
      </c>
      <c r="D1094" s="18" t="s">
        <v>316</v>
      </c>
      <c r="E1094" s="19"/>
      <c r="F1094" s="17" t="s">
        <v>316</v>
      </c>
      <c r="G1094" s="5"/>
    </row>
    <row r="1095" ht="13.5" spans="1:7">
      <c r="A1095" s="20">
        <v>16</v>
      </c>
      <c r="B1095" s="21" t="s">
        <v>358</v>
      </c>
      <c r="C1095" s="22"/>
      <c r="D1095" s="20"/>
      <c r="E1095" s="23"/>
      <c r="F1095" s="22"/>
      <c r="G1095" s="22"/>
    </row>
    <row r="1096" ht="13.5" spans="1:7">
      <c r="A1096" s="20" t="s">
        <v>316</v>
      </c>
      <c r="B1096" s="21" t="s">
        <v>359</v>
      </c>
      <c r="C1096" s="22"/>
      <c r="D1096" s="20" t="s">
        <v>34</v>
      </c>
      <c r="E1096" s="23">
        <v>1</v>
      </c>
      <c r="F1096" s="22"/>
      <c r="G1096" s="22"/>
    </row>
    <row r="1097" ht="13.5" spans="1:7">
      <c r="A1097" s="70" t="s">
        <v>568</v>
      </c>
      <c r="B1097" s="12" t="s">
        <v>569</v>
      </c>
      <c r="C1097" s="13" t="s">
        <v>313</v>
      </c>
      <c r="D1097" s="12" t="s">
        <v>395</v>
      </c>
      <c r="E1097" s="12"/>
      <c r="F1097" s="12" t="s">
        <v>442</v>
      </c>
      <c r="G1097" s="14" t="s">
        <v>316</v>
      </c>
    </row>
    <row r="1098" ht="13.5" spans="1:7">
      <c r="A1098" s="15" t="s">
        <v>0</v>
      </c>
      <c r="B1098" s="15" t="s">
        <v>317</v>
      </c>
      <c r="C1098" s="15" t="s">
        <v>318</v>
      </c>
      <c r="D1098" s="15" t="s">
        <v>18</v>
      </c>
      <c r="E1098" s="15" t="s">
        <v>319</v>
      </c>
      <c r="F1098" s="15" t="s">
        <v>320</v>
      </c>
      <c r="G1098" s="15" t="s">
        <v>321</v>
      </c>
    </row>
    <row r="1099" ht="13.5" spans="1:7">
      <c r="A1099" s="16">
        <v>1</v>
      </c>
      <c r="B1099" s="17" t="s">
        <v>412</v>
      </c>
      <c r="C1099" s="17" t="s">
        <v>413</v>
      </c>
      <c r="D1099" s="18" t="s">
        <v>345</v>
      </c>
      <c r="E1099" s="19">
        <v>2</v>
      </c>
      <c r="F1099" s="17" t="s">
        <v>346</v>
      </c>
      <c r="G1099" s="5"/>
    </row>
    <row r="1100" ht="13.5" spans="1:7">
      <c r="A1100" s="16">
        <v>2</v>
      </c>
      <c r="B1100" s="17" t="s">
        <v>412</v>
      </c>
      <c r="C1100" s="17" t="s">
        <v>414</v>
      </c>
      <c r="D1100" s="18" t="s">
        <v>345</v>
      </c>
      <c r="E1100" s="19">
        <v>6</v>
      </c>
      <c r="F1100" s="17" t="s">
        <v>346</v>
      </c>
      <c r="G1100" s="5"/>
    </row>
    <row r="1101" ht="13.5" spans="1:7">
      <c r="A1101" s="16">
        <v>3</v>
      </c>
      <c r="B1101" s="17" t="s">
        <v>412</v>
      </c>
      <c r="C1101" s="17" t="s">
        <v>570</v>
      </c>
      <c r="D1101" s="18" t="s">
        <v>345</v>
      </c>
      <c r="E1101" s="19">
        <v>2</v>
      </c>
      <c r="F1101" s="17" t="s">
        <v>346</v>
      </c>
      <c r="G1101" s="5"/>
    </row>
    <row r="1102" ht="13.5" spans="1:7">
      <c r="A1102" s="16">
        <v>4</v>
      </c>
      <c r="B1102" s="17" t="s">
        <v>325</v>
      </c>
      <c r="C1102" s="17" t="s">
        <v>445</v>
      </c>
      <c r="D1102" s="18" t="s">
        <v>345</v>
      </c>
      <c r="E1102" s="19">
        <v>30</v>
      </c>
      <c r="F1102" s="17" t="s">
        <v>346</v>
      </c>
      <c r="G1102" s="5"/>
    </row>
    <row r="1103" ht="13.5" spans="1:7">
      <c r="A1103" s="16">
        <v>5</v>
      </c>
      <c r="B1103" s="17" t="s">
        <v>401</v>
      </c>
      <c r="C1103" s="17" t="s">
        <v>446</v>
      </c>
      <c r="D1103" s="18" t="s">
        <v>345</v>
      </c>
      <c r="E1103" s="19">
        <v>10</v>
      </c>
      <c r="F1103" s="17" t="s">
        <v>346</v>
      </c>
      <c r="G1103" s="5"/>
    </row>
    <row r="1104" ht="13.5" spans="1:7">
      <c r="A1104" s="16">
        <v>6</v>
      </c>
      <c r="B1104" s="17" t="s">
        <v>350</v>
      </c>
      <c r="C1104" s="17" t="s">
        <v>559</v>
      </c>
      <c r="D1104" s="18" t="s">
        <v>352</v>
      </c>
      <c r="E1104" s="19">
        <v>2.4</v>
      </c>
      <c r="F1104" s="17" t="s">
        <v>316</v>
      </c>
      <c r="G1104" s="5"/>
    </row>
    <row r="1105" ht="13.5" spans="1:7">
      <c r="A1105" s="16">
        <v>7</v>
      </c>
      <c r="B1105" s="17" t="s">
        <v>447</v>
      </c>
      <c r="C1105" s="17" t="s">
        <v>448</v>
      </c>
      <c r="D1105" s="18" t="s">
        <v>352</v>
      </c>
      <c r="E1105" s="19">
        <v>2</v>
      </c>
      <c r="F1105" s="17" t="s">
        <v>316</v>
      </c>
      <c r="G1105" s="5"/>
    </row>
    <row r="1106" ht="13.5" spans="1:7">
      <c r="A1106" s="16">
        <v>8</v>
      </c>
      <c r="B1106" s="17" t="s">
        <v>350</v>
      </c>
      <c r="C1106" s="17" t="s">
        <v>559</v>
      </c>
      <c r="D1106" s="18" t="s">
        <v>352</v>
      </c>
      <c r="E1106" s="19">
        <v>2</v>
      </c>
      <c r="F1106" s="17" t="s">
        <v>316</v>
      </c>
      <c r="G1106" s="5"/>
    </row>
    <row r="1107" ht="13.5" spans="1:7">
      <c r="A1107" s="16">
        <v>9</v>
      </c>
      <c r="B1107" s="17" t="s">
        <v>350</v>
      </c>
      <c r="C1107" s="17" t="s">
        <v>559</v>
      </c>
      <c r="D1107" s="18" t="s">
        <v>352</v>
      </c>
      <c r="E1107" s="19">
        <v>0.6</v>
      </c>
      <c r="F1107" s="17" t="s">
        <v>316</v>
      </c>
      <c r="G1107" s="5"/>
    </row>
    <row r="1108" ht="13.5" spans="1:7">
      <c r="A1108" s="16">
        <v>10</v>
      </c>
      <c r="B1108" s="17" t="s">
        <v>350</v>
      </c>
      <c r="C1108" s="17" t="s">
        <v>351</v>
      </c>
      <c r="D1108" s="18" t="s">
        <v>352</v>
      </c>
      <c r="E1108" s="19">
        <v>0.6</v>
      </c>
      <c r="F1108" s="17" t="s">
        <v>316</v>
      </c>
      <c r="G1108" s="5"/>
    </row>
    <row r="1109" ht="13.5" spans="1:7">
      <c r="A1109" s="16">
        <v>11</v>
      </c>
      <c r="B1109" s="17" t="s">
        <v>350</v>
      </c>
      <c r="C1109" s="17" t="s">
        <v>377</v>
      </c>
      <c r="D1109" s="18" t="s">
        <v>352</v>
      </c>
      <c r="E1109" s="19">
        <v>6</v>
      </c>
      <c r="F1109" s="17" t="s">
        <v>316</v>
      </c>
      <c r="G1109" s="5"/>
    </row>
    <row r="1110" ht="13.5" spans="1:7">
      <c r="A1110" s="16">
        <v>12</v>
      </c>
      <c r="B1110" s="17" t="s">
        <v>355</v>
      </c>
      <c r="C1110" s="17" t="s">
        <v>316</v>
      </c>
      <c r="D1110" s="18" t="s">
        <v>316</v>
      </c>
      <c r="E1110" s="19">
        <v>1</v>
      </c>
      <c r="F1110" s="17" t="s">
        <v>316</v>
      </c>
      <c r="G1110" s="5"/>
    </row>
    <row r="1111" ht="13.5" spans="1:7">
      <c r="A1111" s="16">
        <v>13</v>
      </c>
      <c r="B1111" s="17" t="s">
        <v>354</v>
      </c>
      <c r="C1111" s="17" t="s">
        <v>316</v>
      </c>
      <c r="D1111" s="18" t="s">
        <v>316</v>
      </c>
      <c r="E1111" s="19">
        <v>1</v>
      </c>
      <c r="F1111" s="17" t="s">
        <v>316</v>
      </c>
      <c r="G1111" s="5"/>
    </row>
    <row r="1112" ht="13.5" spans="1:7">
      <c r="A1112" s="16">
        <v>14</v>
      </c>
      <c r="B1112" s="17" t="s">
        <v>418</v>
      </c>
      <c r="C1112" s="17" t="s">
        <v>316</v>
      </c>
      <c r="D1112" s="18" t="s">
        <v>316</v>
      </c>
      <c r="E1112" s="19">
        <v>1</v>
      </c>
      <c r="F1112" s="17" t="s">
        <v>316</v>
      </c>
      <c r="G1112" s="5"/>
    </row>
    <row r="1113" ht="13.5" spans="1:7">
      <c r="A1113" s="16">
        <v>15</v>
      </c>
      <c r="B1113" s="17" t="s">
        <v>356</v>
      </c>
      <c r="C1113" s="17" t="s">
        <v>316</v>
      </c>
      <c r="D1113" s="18" t="s">
        <v>316</v>
      </c>
      <c r="E1113" s="19"/>
      <c r="F1113" s="17" t="s">
        <v>316</v>
      </c>
      <c r="G1113" s="5"/>
    </row>
    <row r="1114" ht="13.5" spans="1:7">
      <c r="A1114" s="16">
        <v>16</v>
      </c>
      <c r="B1114" s="17" t="s">
        <v>357</v>
      </c>
      <c r="C1114" s="17" t="s">
        <v>316</v>
      </c>
      <c r="D1114" s="18" t="s">
        <v>316</v>
      </c>
      <c r="E1114" s="19"/>
      <c r="F1114" s="17" t="s">
        <v>316</v>
      </c>
      <c r="G1114" s="5"/>
    </row>
    <row r="1115" ht="13.5" spans="1:7">
      <c r="A1115" s="20">
        <v>17</v>
      </c>
      <c r="B1115" s="21" t="s">
        <v>358</v>
      </c>
      <c r="C1115" s="22"/>
      <c r="D1115" s="20"/>
      <c r="E1115" s="23"/>
      <c r="F1115" s="22"/>
      <c r="G1115" s="22"/>
    </row>
    <row r="1116" ht="13.5" spans="1:7">
      <c r="A1116" s="20" t="s">
        <v>316</v>
      </c>
      <c r="B1116" s="21" t="s">
        <v>359</v>
      </c>
      <c r="C1116" s="22"/>
      <c r="D1116" s="20" t="s">
        <v>34</v>
      </c>
      <c r="E1116" s="23">
        <v>1</v>
      </c>
      <c r="F1116" s="22"/>
      <c r="G1116" s="22"/>
    </row>
    <row r="1117" ht="13.5" spans="1:7">
      <c r="A1117" s="70" t="s">
        <v>571</v>
      </c>
      <c r="B1117" s="12" t="s">
        <v>572</v>
      </c>
      <c r="C1117" s="13" t="s">
        <v>313</v>
      </c>
      <c r="D1117" s="12" t="s">
        <v>395</v>
      </c>
      <c r="E1117" s="12"/>
      <c r="F1117" s="12" t="s">
        <v>442</v>
      </c>
      <c r="G1117" s="14" t="s">
        <v>316</v>
      </c>
    </row>
    <row r="1118" ht="13.5" spans="1:7">
      <c r="A1118" s="15" t="s">
        <v>0</v>
      </c>
      <c r="B1118" s="15" t="s">
        <v>317</v>
      </c>
      <c r="C1118" s="15" t="s">
        <v>318</v>
      </c>
      <c r="D1118" s="15" t="s">
        <v>18</v>
      </c>
      <c r="E1118" s="15" t="s">
        <v>319</v>
      </c>
      <c r="F1118" s="15" t="s">
        <v>320</v>
      </c>
      <c r="G1118" s="15" t="s">
        <v>321</v>
      </c>
    </row>
    <row r="1119" ht="13.5" spans="1:7">
      <c r="A1119" s="16">
        <v>1</v>
      </c>
      <c r="B1119" s="17" t="s">
        <v>412</v>
      </c>
      <c r="C1119" s="17" t="s">
        <v>413</v>
      </c>
      <c r="D1119" s="18" t="s">
        <v>345</v>
      </c>
      <c r="E1119" s="19">
        <v>2</v>
      </c>
      <c r="F1119" s="17" t="s">
        <v>346</v>
      </c>
      <c r="G1119" s="5"/>
    </row>
    <row r="1120" ht="13.5" spans="1:7">
      <c r="A1120" s="16">
        <v>2</v>
      </c>
      <c r="B1120" s="17" t="s">
        <v>412</v>
      </c>
      <c r="C1120" s="17" t="s">
        <v>414</v>
      </c>
      <c r="D1120" s="18" t="s">
        <v>345</v>
      </c>
      <c r="E1120" s="19">
        <v>4</v>
      </c>
      <c r="F1120" s="17" t="s">
        <v>346</v>
      </c>
      <c r="G1120" s="5"/>
    </row>
    <row r="1121" ht="13.5" spans="1:7">
      <c r="A1121" s="16">
        <v>3</v>
      </c>
      <c r="B1121" s="17" t="s">
        <v>412</v>
      </c>
      <c r="C1121" s="17" t="s">
        <v>570</v>
      </c>
      <c r="D1121" s="18" t="s">
        <v>345</v>
      </c>
      <c r="E1121" s="19">
        <v>1</v>
      </c>
      <c r="F1121" s="17" t="s">
        <v>346</v>
      </c>
      <c r="G1121" s="5"/>
    </row>
    <row r="1122" ht="13.5" spans="1:7">
      <c r="A1122" s="16">
        <v>4</v>
      </c>
      <c r="B1122" s="17" t="s">
        <v>412</v>
      </c>
      <c r="C1122" s="17" t="s">
        <v>573</v>
      </c>
      <c r="D1122" s="18" t="s">
        <v>345</v>
      </c>
      <c r="E1122" s="19">
        <v>2</v>
      </c>
      <c r="F1122" s="17" t="s">
        <v>346</v>
      </c>
      <c r="G1122" s="5"/>
    </row>
    <row r="1123" ht="13.5" spans="1:7">
      <c r="A1123" s="16">
        <v>5</v>
      </c>
      <c r="B1123" s="17" t="s">
        <v>325</v>
      </c>
      <c r="C1123" s="17" t="s">
        <v>445</v>
      </c>
      <c r="D1123" s="18" t="s">
        <v>345</v>
      </c>
      <c r="E1123" s="19">
        <v>27</v>
      </c>
      <c r="F1123" s="17" t="s">
        <v>346</v>
      </c>
      <c r="G1123" s="5"/>
    </row>
    <row r="1124" ht="13.5" spans="1:7">
      <c r="A1124" s="16">
        <v>6</v>
      </c>
      <c r="B1124" s="17" t="s">
        <v>401</v>
      </c>
      <c r="C1124" s="17" t="s">
        <v>446</v>
      </c>
      <c r="D1124" s="18" t="s">
        <v>345</v>
      </c>
      <c r="E1124" s="19">
        <v>9</v>
      </c>
      <c r="F1124" s="17" t="s">
        <v>346</v>
      </c>
      <c r="G1124" s="5"/>
    </row>
    <row r="1125" ht="13.5" spans="1:7">
      <c r="A1125" s="16">
        <v>7</v>
      </c>
      <c r="B1125" s="17" t="s">
        <v>350</v>
      </c>
      <c r="C1125" s="17" t="s">
        <v>559</v>
      </c>
      <c r="D1125" s="18" t="s">
        <v>352</v>
      </c>
      <c r="E1125" s="19">
        <v>2.4</v>
      </c>
      <c r="F1125" s="17" t="s">
        <v>316</v>
      </c>
      <c r="G1125" s="5"/>
    </row>
    <row r="1126" ht="13.5" spans="1:7">
      <c r="A1126" s="16">
        <v>8</v>
      </c>
      <c r="B1126" s="17" t="s">
        <v>447</v>
      </c>
      <c r="C1126" s="17" t="s">
        <v>448</v>
      </c>
      <c r="D1126" s="18" t="s">
        <v>352</v>
      </c>
      <c r="E1126" s="19">
        <v>2</v>
      </c>
      <c r="F1126" s="17" t="s">
        <v>316</v>
      </c>
      <c r="G1126" s="5"/>
    </row>
    <row r="1127" ht="13.5" spans="1:7">
      <c r="A1127" s="16">
        <v>9</v>
      </c>
      <c r="B1127" s="17" t="s">
        <v>350</v>
      </c>
      <c r="C1127" s="17" t="s">
        <v>559</v>
      </c>
      <c r="D1127" s="18" t="s">
        <v>352</v>
      </c>
      <c r="E1127" s="19">
        <v>2</v>
      </c>
      <c r="F1127" s="17" t="s">
        <v>316</v>
      </c>
      <c r="G1127" s="5"/>
    </row>
    <row r="1128" ht="13.5" spans="1:7">
      <c r="A1128" s="16">
        <v>10</v>
      </c>
      <c r="B1128" s="17" t="s">
        <v>350</v>
      </c>
      <c r="C1128" s="17" t="s">
        <v>559</v>
      </c>
      <c r="D1128" s="18" t="s">
        <v>352</v>
      </c>
      <c r="E1128" s="19">
        <v>0.6</v>
      </c>
      <c r="F1128" s="17" t="s">
        <v>316</v>
      </c>
      <c r="G1128" s="5"/>
    </row>
    <row r="1129" ht="13.5" spans="1:7">
      <c r="A1129" s="16">
        <v>11</v>
      </c>
      <c r="B1129" s="17" t="s">
        <v>350</v>
      </c>
      <c r="C1129" s="17" t="s">
        <v>351</v>
      </c>
      <c r="D1129" s="18" t="s">
        <v>352</v>
      </c>
      <c r="E1129" s="19">
        <v>0.6</v>
      </c>
      <c r="F1129" s="17" t="s">
        <v>316</v>
      </c>
      <c r="G1129" s="5"/>
    </row>
    <row r="1130" ht="13.5" spans="1:7">
      <c r="A1130" s="16">
        <v>12</v>
      </c>
      <c r="B1130" s="17" t="s">
        <v>350</v>
      </c>
      <c r="C1130" s="17" t="s">
        <v>377</v>
      </c>
      <c r="D1130" s="18" t="s">
        <v>352</v>
      </c>
      <c r="E1130" s="19">
        <v>6</v>
      </c>
      <c r="F1130" s="17" t="s">
        <v>316</v>
      </c>
      <c r="G1130" s="5"/>
    </row>
    <row r="1131" ht="13.5" spans="1:7">
      <c r="A1131" s="16">
        <v>13</v>
      </c>
      <c r="B1131" s="17" t="s">
        <v>355</v>
      </c>
      <c r="C1131" s="17" t="s">
        <v>316</v>
      </c>
      <c r="D1131" s="18" t="s">
        <v>316</v>
      </c>
      <c r="E1131" s="19">
        <v>1</v>
      </c>
      <c r="F1131" s="17" t="s">
        <v>316</v>
      </c>
      <c r="G1131" s="5"/>
    </row>
    <row r="1132" ht="13.5" spans="1:7">
      <c r="A1132" s="16">
        <v>14</v>
      </c>
      <c r="B1132" s="17" t="s">
        <v>354</v>
      </c>
      <c r="C1132" s="17" t="s">
        <v>316</v>
      </c>
      <c r="D1132" s="18" t="s">
        <v>316</v>
      </c>
      <c r="E1132" s="19">
        <v>1</v>
      </c>
      <c r="F1132" s="17" t="s">
        <v>316</v>
      </c>
      <c r="G1132" s="5"/>
    </row>
    <row r="1133" ht="13.5" spans="1:7">
      <c r="A1133" s="16">
        <v>15</v>
      </c>
      <c r="B1133" s="17" t="s">
        <v>418</v>
      </c>
      <c r="C1133" s="17" t="s">
        <v>316</v>
      </c>
      <c r="D1133" s="18" t="s">
        <v>316</v>
      </c>
      <c r="E1133" s="19">
        <v>1</v>
      </c>
      <c r="F1133" s="17" t="s">
        <v>316</v>
      </c>
      <c r="G1133" s="5"/>
    </row>
    <row r="1134" ht="13.5" spans="1:7">
      <c r="A1134" s="16">
        <v>16</v>
      </c>
      <c r="B1134" s="17" t="s">
        <v>356</v>
      </c>
      <c r="C1134" s="17" t="s">
        <v>316</v>
      </c>
      <c r="D1134" s="18" t="s">
        <v>316</v>
      </c>
      <c r="E1134" s="19"/>
      <c r="F1134" s="17" t="s">
        <v>316</v>
      </c>
      <c r="G1134" s="5"/>
    </row>
    <row r="1135" ht="13.5" spans="1:7">
      <c r="A1135" s="16">
        <v>17</v>
      </c>
      <c r="B1135" s="17" t="s">
        <v>357</v>
      </c>
      <c r="C1135" s="17" t="s">
        <v>316</v>
      </c>
      <c r="D1135" s="18" t="s">
        <v>316</v>
      </c>
      <c r="E1135" s="19"/>
      <c r="F1135" s="17" t="s">
        <v>316</v>
      </c>
      <c r="G1135" s="5"/>
    </row>
    <row r="1136" ht="13.5" spans="1:7">
      <c r="A1136" s="20">
        <v>18</v>
      </c>
      <c r="B1136" s="21" t="s">
        <v>358</v>
      </c>
      <c r="C1136" s="22"/>
      <c r="D1136" s="20"/>
      <c r="E1136" s="23"/>
      <c r="F1136" s="22"/>
      <c r="G1136" s="22"/>
    </row>
    <row r="1137" ht="13.5" spans="1:7">
      <c r="A1137" s="20" t="s">
        <v>316</v>
      </c>
      <c r="B1137" s="21" t="s">
        <v>359</v>
      </c>
      <c r="C1137" s="22"/>
      <c r="D1137" s="20" t="s">
        <v>34</v>
      </c>
      <c r="E1137" s="23">
        <v>1</v>
      </c>
      <c r="F1137" s="22"/>
      <c r="G1137" s="22"/>
    </row>
    <row r="1138" ht="13.5" spans="1:7">
      <c r="A1138" s="70" t="s">
        <v>574</v>
      </c>
      <c r="B1138" s="12" t="s">
        <v>575</v>
      </c>
      <c r="C1138" s="13" t="s">
        <v>313</v>
      </c>
      <c r="D1138" s="12" t="s">
        <v>395</v>
      </c>
      <c r="E1138" s="12"/>
      <c r="F1138" s="12" t="s">
        <v>442</v>
      </c>
      <c r="G1138" s="14" t="s">
        <v>316</v>
      </c>
    </row>
    <row r="1139" ht="13.5" spans="1:7">
      <c r="A1139" s="15" t="s">
        <v>0</v>
      </c>
      <c r="B1139" s="15" t="s">
        <v>317</v>
      </c>
      <c r="C1139" s="15" t="s">
        <v>318</v>
      </c>
      <c r="D1139" s="15" t="s">
        <v>18</v>
      </c>
      <c r="E1139" s="15" t="s">
        <v>319</v>
      </c>
      <c r="F1139" s="15" t="s">
        <v>320</v>
      </c>
      <c r="G1139" s="15" t="s">
        <v>321</v>
      </c>
    </row>
    <row r="1140" ht="13.5" spans="1:7">
      <c r="A1140" s="16">
        <v>1</v>
      </c>
      <c r="B1140" s="17" t="s">
        <v>412</v>
      </c>
      <c r="C1140" s="17" t="s">
        <v>413</v>
      </c>
      <c r="D1140" s="18" t="s">
        <v>345</v>
      </c>
      <c r="E1140" s="19">
        <v>4</v>
      </c>
      <c r="F1140" s="17" t="s">
        <v>346</v>
      </c>
      <c r="G1140" s="5"/>
    </row>
    <row r="1141" ht="13.5" spans="1:7">
      <c r="A1141" s="16">
        <v>2</v>
      </c>
      <c r="B1141" s="17" t="s">
        <v>412</v>
      </c>
      <c r="C1141" s="17" t="s">
        <v>414</v>
      </c>
      <c r="D1141" s="18" t="s">
        <v>345</v>
      </c>
      <c r="E1141" s="19">
        <v>7</v>
      </c>
      <c r="F1141" s="17" t="s">
        <v>346</v>
      </c>
      <c r="G1141" s="5"/>
    </row>
    <row r="1142" ht="13.5" spans="1:7">
      <c r="A1142" s="16">
        <v>3</v>
      </c>
      <c r="B1142" s="17" t="s">
        <v>325</v>
      </c>
      <c r="C1142" s="17" t="s">
        <v>445</v>
      </c>
      <c r="D1142" s="18" t="s">
        <v>345</v>
      </c>
      <c r="E1142" s="19">
        <v>33</v>
      </c>
      <c r="F1142" s="17" t="s">
        <v>346</v>
      </c>
      <c r="G1142" s="5"/>
    </row>
    <row r="1143" ht="13.5" spans="1:7">
      <c r="A1143" s="16">
        <v>4</v>
      </c>
      <c r="B1143" s="17" t="s">
        <v>401</v>
      </c>
      <c r="C1143" s="17" t="s">
        <v>446</v>
      </c>
      <c r="D1143" s="18" t="s">
        <v>345</v>
      </c>
      <c r="E1143" s="19">
        <v>11</v>
      </c>
      <c r="F1143" s="17" t="s">
        <v>346</v>
      </c>
      <c r="G1143" s="5"/>
    </row>
    <row r="1144" ht="13.5" spans="1:7">
      <c r="A1144" s="16">
        <v>5</v>
      </c>
      <c r="B1144" s="17" t="s">
        <v>350</v>
      </c>
      <c r="C1144" s="17" t="s">
        <v>559</v>
      </c>
      <c r="D1144" s="18" t="s">
        <v>352</v>
      </c>
      <c r="E1144" s="19">
        <v>2.4</v>
      </c>
      <c r="F1144" s="17" t="s">
        <v>316</v>
      </c>
      <c r="G1144" s="5"/>
    </row>
    <row r="1145" ht="13.5" spans="1:7">
      <c r="A1145" s="16">
        <v>6</v>
      </c>
      <c r="B1145" s="17" t="s">
        <v>447</v>
      </c>
      <c r="C1145" s="17" t="s">
        <v>448</v>
      </c>
      <c r="D1145" s="18" t="s">
        <v>352</v>
      </c>
      <c r="E1145" s="19">
        <v>2</v>
      </c>
      <c r="F1145" s="17" t="s">
        <v>316</v>
      </c>
      <c r="G1145" s="5"/>
    </row>
    <row r="1146" ht="13.5" spans="1:7">
      <c r="A1146" s="16">
        <v>7</v>
      </c>
      <c r="B1146" s="17" t="s">
        <v>350</v>
      </c>
      <c r="C1146" s="17" t="s">
        <v>559</v>
      </c>
      <c r="D1146" s="18" t="s">
        <v>352</v>
      </c>
      <c r="E1146" s="19">
        <v>2</v>
      </c>
      <c r="F1146" s="17" t="s">
        <v>316</v>
      </c>
      <c r="G1146" s="5"/>
    </row>
    <row r="1147" ht="13.5" spans="1:7">
      <c r="A1147" s="16">
        <v>8</v>
      </c>
      <c r="B1147" s="17" t="s">
        <v>350</v>
      </c>
      <c r="C1147" s="17" t="s">
        <v>559</v>
      </c>
      <c r="D1147" s="18" t="s">
        <v>352</v>
      </c>
      <c r="E1147" s="19">
        <v>0.6</v>
      </c>
      <c r="F1147" s="17" t="s">
        <v>316</v>
      </c>
      <c r="G1147" s="5"/>
    </row>
    <row r="1148" ht="13.5" spans="1:7">
      <c r="A1148" s="16">
        <v>9</v>
      </c>
      <c r="B1148" s="17" t="s">
        <v>350</v>
      </c>
      <c r="C1148" s="17" t="s">
        <v>351</v>
      </c>
      <c r="D1148" s="18" t="s">
        <v>352</v>
      </c>
      <c r="E1148" s="19">
        <v>0.6</v>
      </c>
      <c r="F1148" s="17" t="s">
        <v>316</v>
      </c>
      <c r="G1148" s="5"/>
    </row>
    <row r="1149" ht="13.5" spans="1:7">
      <c r="A1149" s="16">
        <v>10</v>
      </c>
      <c r="B1149" s="17" t="s">
        <v>350</v>
      </c>
      <c r="C1149" s="17" t="s">
        <v>377</v>
      </c>
      <c r="D1149" s="18" t="s">
        <v>352</v>
      </c>
      <c r="E1149" s="19">
        <v>6</v>
      </c>
      <c r="F1149" s="17" t="s">
        <v>316</v>
      </c>
      <c r="G1149" s="5"/>
    </row>
    <row r="1150" ht="13.5" spans="1:7">
      <c r="A1150" s="16">
        <v>11</v>
      </c>
      <c r="B1150" s="17" t="s">
        <v>355</v>
      </c>
      <c r="C1150" s="17" t="s">
        <v>316</v>
      </c>
      <c r="D1150" s="18" t="s">
        <v>316</v>
      </c>
      <c r="E1150" s="19">
        <v>1</v>
      </c>
      <c r="F1150" s="17" t="s">
        <v>316</v>
      </c>
      <c r="G1150" s="5"/>
    </row>
    <row r="1151" ht="13.5" spans="1:7">
      <c r="A1151" s="16">
        <v>12</v>
      </c>
      <c r="B1151" s="17" t="s">
        <v>354</v>
      </c>
      <c r="C1151" s="17" t="s">
        <v>316</v>
      </c>
      <c r="D1151" s="18" t="s">
        <v>316</v>
      </c>
      <c r="E1151" s="19">
        <v>1</v>
      </c>
      <c r="F1151" s="17" t="s">
        <v>316</v>
      </c>
      <c r="G1151" s="5"/>
    </row>
    <row r="1152" ht="13.5" spans="1:7">
      <c r="A1152" s="16">
        <v>13</v>
      </c>
      <c r="B1152" s="17" t="s">
        <v>418</v>
      </c>
      <c r="C1152" s="17" t="s">
        <v>316</v>
      </c>
      <c r="D1152" s="18" t="s">
        <v>316</v>
      </c>
      <c r="E1152" s="19">
        <v>1</v>
      </c>
      <c r="F1152" s="17" t="s">
        <v>316</v>
      </c>
      <c r="G1152" s="5"/>
    </row>
    <row r="1153" ht="13.5" spans="1:7">
      <c r="A1153" s="16">
        <v>14</v>
      </c>
      <c r="B1153" s="17" t="s">
        <v>356</v>
      </c>
      <c r="C1153" s="17" t="s">
        <v>316</v>
      </c>
      <c r="D1153" s="18" t="s">
        <v>316</v>
      </c>
      <c r="E1153" s="19"/>
      <c r="F1153" s="17" t="s">
        <v>316</v>
      </c>
      <c r="G1153" s="5"/>
    </row>
    <row r="1154" ht="13.5" spans="1:7">
      <c r="A1154" s="16">
        <v>15</v>
      </c>
      <c r="B1154" s="17" t="s">
        <v>357</v>
      </c>
      <c r="C1154" s="17" t="s">
        <v>316</v>
      </c>
      <c r="D1154" s="18" t="s">
        <v>316</v>
      </c>
      <c r="E1154" s="19"/>
      <c r="F1154" s="17" t="s">
        <v>316</v>
      </c>
      <c r="G1154" s="5"/>
    </row>
    <row r="1155" ht="13.5" spans="1:7">
      <c r="A1155" s="20">
        <v>16</v>
      </c>
      <c r="B1155" s="21" t="s">
        <v>358</v>
      </c>
      <c r="C1155" s="22"/>
      <c r="D1155" s="20"/>
      <c r="E1155" s="23"/>
      <c r="F1155" s="22"/>
      <c r="G1155" s="22"/>
    </row>
    <row r="1156" ht="13.5" spans="1:7">
      <c r="A1156" s="20" t="s">
        <v>316</v>
      </c>
      <c r="B1156" s="21" t="s">
        <v>359</v>
      </c>
      <c r="C1156" s="22"/>
      <c r="D1156" s="20" t="s">
        <v>34</v>
      </c>
      <c r="E1156" s="23">
        <v>1</v>
      </c>
      <c r="F1156" s="22"/>
      <c r="G1156" s="22"/>
    </row>
    <row r="1157" ht="13.5" spans="1:7">
      <c r="A1157" s="70" t="s">
        <v>576</v>
      </c>
      <c r="B1157" s="12" t="s">
        <v>577</v>
      </c>
      <c r="C1157" s="13" t="s">
        <v>313</v>
      </c>
      <c r="D1157" s="12" t="s">
        <v>395</v>
      </c>
      <c r="E1157" s="12"/>
      <c r="F1157" s="12" t="s">
        <v>442</v>
      </c>
      <c r="G1157" s="14" t="s">
        <v>316</v>
      </c>
    </row>
    <row r="1158" ht="13.5" spans="1:7">
      <c r="A1158" s="15" t="s">
        <v>0</v>
      </c>
      <c r="B1158" s="15" t="s">
        <v>317</v>
      </c>
      <c r="C1158" s="15" t="s">
        <v>318</v>
      </c>
      <c r="D1158" s="15" t="s">
        <v>18</v>
      </c>
      <c r="E1158" s="15" t="s">
        <v>319</v>
      </c>
      <c r="F1158" s="15" t="s">
        <v>320</v>
      </c>
      <c r="G1158" s="15" t="s">
        <v>321</v>
      </c>
    </row>
    <row r="1159" ht="13.5" spans="1:7">
      <c r="A1159" s="16">
        <v>1</v>
      </c>
      <c r="B1159" s="17" t="s">
        <v>412</v>
      </c>
      <c r="C1159" s="17" t="s">
        <v>413</v>
      </c>
      <c r="D1159" s="18" t="s">
        <v>345</v>
      </c>
      <c r="E1159" s="19">
        <v>2</v>
      </c>
      <c r="F1159" s="17" t="s">
        <v>346</v>
      </c>
      <c r="G1159" s="5"/>
    </row>
    <row r="1160" ht="13.5" spans="1:7">
      <c r="A1160" s="16">
        <v>2</v>
      </c>
      <c r="B1160" s="17" t="s">
        <v>412</v>
      </c>
      <c r="C1160" s="17" t="s">
        <v>414</v>
      </c>
      <c r="D1160" s="18" t="s">
        <v>345</v>
      </c>
      <c r="E1160" s="19">
        <v>4</v>
      </c>
      <c r="F1160" s="17" t="s">
        <v>346</v>
      </c>
      <c r="G1160" s="5"/>
    </row>
    <row r="1161" ht="13.5" spans="1:7">
      <c r="A1161" s="16">
        <v>3</v>
      </c>
      <c r="B1161" s="17" t="s">
        <v>412</v>
      </c>
      <c r="C1161" s="17" t="s">
        <v>573</v>
      </c>
      <c r="D1161" s="18" t="s">
        <v>345</v>
      </c>
      <c r="E1161" s="19">
        <v>2</v>
      </c>
      <c r="F1161" s="17" t="s">
        <v>346</v>
      </c>
      <c r="G1161" s="5"/>
    </row>
    <row r="1162" ht="13.5" spans="1:7">
      <c r="A1162" s="16">
        <v>4</v>
      </c>
      <c r="B1162" s="17" t="s">
        <v>412</v>
      </c>
      <c r="C1162" s="17" t="s">
        <v>570</v>
      </c>
      <c r="D1162" s="18" t="s">
        <v>345</v>
      </c>
      <c r="E1162" s="19">
        <v>1</v>
      </c>
      <c r="F1162" s="17" t="s">
        <v>346</v>
      </c>
      <c r="G1162" s="5"/>
    </row>
    <row r="1163" ht="13.5" spans="1:7">
      <c r="A1163" s="16">
        <v>5</v>
      </c>
      <c r="B1163" s="17" t="s">
        <v>325</v>
      </c>
      <c r="C1163" s="17" t="s">
        <v>445</v>
      </c>
      <c r="D1163" s="18" t="s">
        <v>345</v>
      </c>
      <c r="E1163" s="19">
        <v>27</v>
      </c>
      <c r="F1163" s="17" t="s">
        <v>346</v>
      </c>
      <c r="G1163" s="5"/>
    </row>
    <row r="1164" ht="13.5" spans="1:7">
      <c r="A1164" s="16">
        <v>6</v>
      </c>
      <c r="B1164" s="17" t="s">
        <v>401</v>
      </c>
      <c r="C1164" s="17" t="s">
        <v>446</v>
      </c>
      <c r="D1164" s="18" t="s">
        <v>345</v>
      </c>
      <c r="E1164" s="19">
        <v>9</v>
      </c>
      <c r="F1164" s="17" t="s">
        <v>346</v>
      </c>
      <c r="G1164" s="5"/>
    </row>
    <row r="1165" ht="13.5" spans="1:7">
      <c r="A1165" s="16">
        <v>7</v>
      </c>
      <c r="B1165" s="17" t="s">
        <v>350</v>
      </c>
      <c r="C1165" s="17" t="s">
        <v>559</v>
      </c>
      <c r="D1165" s="18" t="s">
        <v>352</v>
      </c>
      <c r="E1165" s="19">
        <v>2.4</v>
      </c>
      <c r="F1165" s="17" t="s">
        <v>316</v>
      </c>
      <c r="G1165" s="5"/>
    </row>
    <row r="1166" ht="13.5" spans="1:7">
      <c r="A1166" s="16">
        <v>8</v>
      </c>
      <c r="B1166" s="17" t="s">
        <v>447</v>
      </c>
      <c r="C1166" s="17" t="s">
        <v>448</v>
      </c>
      <c r="D1166" s="18" t="s">
        <v>352</v>
      </c>
      <c r="E1166" s="19">
        <v>2</v>
      </c>
      <c r="F1166" s="17" t="s">
        <v>316</v>
      </c>
      <c r="G1166" s="5"/>
    </row>
    <row r="1167" ht="13.5" spans="1:7">
      <c r="A1167" s="16">
        <v>9</v>
      </c>
      <c r="B1167" s="17" t="s">
        <v>350</v>
      </c>
      <c r="C1167" s="17" t="s">
        <v>559</v>
      </c>
      <c r="D1167" s="18" t="s">
        <v>352</v>
      </c>
      <c r="E1167" s="19">
        <v>2</v>
      </c>
      <c r="F1167" s="17" t="s">
        <v>316</v>
      </c>
      <c r="G1167" s="5"/>
    </row>
    <row r="1168" ht="13.5" spans="1:7">
      <c r="A1168" s="16">
        <v>10</v>
      </c>
      <c r="B1168" s="17" t="s">
        <v>350</v>
      </c>
      <c r="C1168" s="17" t="s">
        <v>559</v>
      </c>
      <c r="D1168" s="18" t="s">
        <v>352</v>
      </c>
      <c r="E1168" s="19">
        <v>0.6</v>
      </c>
      <c r="F1168" s="17" t="s">
        <v>316</v>
      </c>
      <c r="G1168" s="5"/>
    </row>
    <row r="1169" ht="13.5" spans="1:7">
      <c r="A1169" s="16">
        <v>11</v>
      </c>
      <c r="B1169" s="17" t="s">
        <v>350</v>
      </c>
      <c r="C1169" s="17" t="s">
        <v>351</v>
      </c>
      <c r="D1169" s="18" t="s">
        <v>352</v>
      </c>
      <c r="E1169" s="19">
        <v>0.6</v>
      </c>
      <c r="F1169" s="17" t="s">
        <v>316</v>
      </c>
      <c r="G1169" s="5"/>
    </row>
    <row r="1170" ht="13.5" spans="1:7">
      <c r="A1170" s="16">
        <v>12</v>
      </c>
      <c r="B1170" s="17" t="s">
        <v>350</v>
      </c>
      <c r="C1170" s="17" t="s">
        <v>377</v>
      </c>
      <c r="D1170" s="18" t="s">
        <v>352</v>
      </c>
      <c r="E1170" s="19">
        <v>6</v>
      </c>
      <c r="F1170" s="17" t="s">
        <v>316</v>
      </c>
      <c r="G1170" s="5"/>
    </row>
    <row r="1171" ht="13.5" spans="1:7">
      <c r="A1171" s="16">
        <v>13</v>
      </c>
      <c r="B1171" s="17" t="s">
        <v>355</v>
      </c>
      <c r="C1171" s="17" t="s">
        <v>316</v>
      </c>
      <c r="D1171" s="18" t="s">
        <v>316</v>
      </c>
      <c r="E1171" s="19">
        <v>1</v>
      </c>
      <c r="F1171" s="17" t="s">
        <v>316</v>
      </c>
      <c r="G1171" s="5"/>
    </row>
    <row r="1172" ht="13.5" spans="1:7">
      <c r="A1172" s="16">
        <v>14</v>
      </c>
      <c r="B1172" s="17" t="s">
        <v>354</v>
      </c>
      <c r="C1172" s="17" t="s">
        <v>316</v>
      </c>
      <c r="D1172" s="18" t="s">
        <v>316</v>
      </c>
      <c r="E1172" s="19">
        <v>1</v>
      </c>
      <c r="F1172" s="17" t="s">
        <v>316</v>
      </c>
      <c r="G1172" s="5"/>
    </row>
    <row r="1173" ht="13.5" spans="1:7">
      <c r="A1173" s="16">
        <v>15</v>
      </c>
      <c r="B1173" s="17" t="s">
        <v>418</v>
      </c>
      <c r="C1173" s="17" t="s">
        <v>316</v>
      </c>
      <c r="D1173" s="18" t="s">
        <v>316</v>
      </c>
      <c r="E1173" s="19">
        <v>1</v>
      </c>
      <c r="F1173" s="17" t="s">
        <v>316</v>
      </c>
      <c r="G1173" s="5"/>
    </row>
    <row r="1174" ht="13.5" spans="1:7">
      <c r="A1174" s="16">
        <v>16</v>
      </c>
      <c r="B1174" s="17" t="s">
        <v>356</v>
      </c>
      <c r="C1174" s="17" t="s">
        <v>316</v>
      </c>
      <c r="D1174" s="18" t="s">
        <v>316</v>
      </c>
      <c r="E1174" s="19"/>
      <c r="F1174" s="17" t="s">
        <v>316</v>
      </c>
      <c r="G1174" s="5"/>
    </row>
    <row r="1175" ht="13.5" spans="1:7">
      <c r="A1175" s="16">
        <v>17</v>
      </c>
      <c r="B1175" s="17" t="s">
        <v>357</v>
      </c>
      <c r="C1175" s="17" t="s">
        <v>316</v>
      </c>
      <c r="D1175" s="18" t="s">
        <v>316</v>
      </c>
      <c r="E1175" s="19"/>
      <c r="F1175" s="17" t="s">
        <v>316</v>
      </c>
      <c r="G1175" s="5"/>
    </row>
    <row r="1176" ht="13.5" spans="1:7">
      <c r="A1176" s="20">
        <v>18</v>
      </c>
      <c r="B1176" s="21" t="s">
        <v>358</v>
      </c>
      <c r="C1176" s="22"/>
      <c r="D1176" s="20"/>
      <c r="E1176" s="23"/>
      <c r="F1176" s="22"/>
      <c r="G1176" s="22"/>
    </row>
    <row r="1177" ht="13.5" spans="1:7">
      <c r="A1177" s="20" t="s">
        <v>316</v>
      </c>
      <c r="B1177" s="21" t="s">
        <v>359</v>
      </c>
      <c r="C1177" s="22"/>
      <c r="D1177" s="20" t="s">
        <v>34</v>
      </c>
      <c r="E1177" s="23">
        <v>1</v>
      </c>
      <c r="F1177" s="22"/>
      <c r="G1177" s="22"/>
    </row>
    <row r="1178" ht="13.5" spans="1:7">
      <c r="A1178" s="70" t="s">
        <v>578</v>
      </c>
      <c r="B1178" s="12" t="s">
        <v>579</v>
      </c>
      <c r="C1178" s="13" t="s">
        <v>313</v>
      </c>
      <c r="D1178" s="12" t="s">
        <v>395</v>
      </c>
      <c r="E1178" s="12"/>
      <c r="F1178" s="12" t="s">
        <v>442</v>
      </c>
      <c r="G1178" s="14" t="s">
        <v>316</v>
      </c>
    </row>
    <row r="1179" ht="13.5" spans="1:7">
      <c r="A1179" s="15" t="s">
        <v>0</v>
      </c>
      <c r="B1179" s="15" t="s">
        <v>317</v>
      </c>
      <c r="C1179" s="15" t="s">
        <v>318</v>
      </c>
      <c r="D1179" s="15" t="s">
        <v>18</v>
      </c>
      <c r="E1179" s="15" t="s">
        <v>319</v>
      </c>
      <c r="F1179" s="15" t="s">
        <v>320</v>
      </c>
      <c r="G1179" s="15" t="s">
        <v>321</v>
      </c>
    </row>
    <row r="1180" ht="13.5" spans="1:7">
      <c r="A1180" s="16">
        <v>1</v>
      </c>
      <c r="B1180" s="17" t="s">
        <v>412</v>
      </c>
      <c r="C1180" s="17" t="s">
        <v>570</v>
      </c>
      <c r="D1180" s="18" t="s">
        <v>345</v>
      </c>
      <c r="E1180" s="19">
        <v>1</v>
      </c>
      <c r="F1180" s="17" t="s">
        <v>346</v>
      </c>
      <c r="G1180" s="5"/>
    </row>
    <row r="1181" ht="13.5" spans="1:7">
      <c r="A1181" s="16">
        <v>2</v>
      </c>
      <c r="B1181" s="17" t="s">
        <v>412</v>
      </c>
      <c r="C1181" s="17" t="s">
        <v>573</v>
      </c>
      <c r="D1181" s="18" t="s">
        <v>345</v>
      </c>
      <c r="E1181" s="19">
        <v>4</v>
      </c>
      <c r="F1181" s="17" t="s">
        <v>346</v>
      </c>
      <c r="G1181" s="5"/>
    </row>
    <row r="1182" ht="13.5" spans="1:7">
      <c r="A1182" s="16">
        <v>3</v>
      </c>
      <c r="B1182" s="17" t="s">
        <v>412</v>
      </c>
      <c r="C1182" s="17" t="s">
        <v>413</v>
      </c>
      <c r="D1182" s="18" t="s">
        <v>345</v>
      </c>
      <c r="E1182" s="19">
        <v>2</v>
      </c>
      <c r="F1182" s="17" t="s">
        <v>346</v>
      </c>
      <c r="G1182" s="5"/>
    </row>
    <row r="1183" ht="13.5" spans="1:7">
      <c r="A1183" s="16">
        <v>4</v>
      </c>
      <c r="B1183" s="17" t="s">
        <v>412</v>
      </c>
      <c r="C1183" s="17" t="s">
        <v>414</v>
      </c>
      <c r="D1183" s="18" t="s">
        <v>345</v>
      </c>
      <c r="E1183" s="19">
        <v>1</v>
      </c>
      <c r="F1183" s="17" t="s">
        <v>346</v>
      </c>
      <c r="G1183" s="5"/>
    </row>
    <row r="1184" ht="13.5" spans="1:7">
      <c r="A1184" s="16">
        <v>5</v>
      </c>
      <c r="B1184" s="17" t="s">
        <v>325</v>
      </c>
      <c r="C1184" s="17" t="s">
        <v>445</v>
      </c>
      <c r="D1184" s="18" t="s">
        <v>345</v>
      </c>
      <c r="E1184" s="19">
        <v>24</v>
      </c>
      <c r="F1184" s="17" t="s">
        <v>346</v>
      </c>
      <c r="G1184" s="5"/>
    </row>
    <row r="1185" ht="13.5" spans="1:7">
      <c r="A1185" s="16">
        <v>6</v>
      </c>
      <c r="B1185" s="17" t="s">
        <v>401</v>
      </c>
      <c r="C1185" s="17" t="s">
        <v>446</v>
      </c>
      <c r="D1185" s="18" t="s">
        <v>345</v>
      </c>
      <c r="E1185" s="19">
        <v>8</v>
      </c>
      <c r="F1185" s="17" t="s">
        <v>346</v>
      </c>
      <c r="G1185" s="5"/>
    </row>
    <row r="1186" ht="13.5" spans="1:7">
      <c r="A1186" s="16">
        <v>7</v>
      </c>
      <c r="B1186" s="17" t="s">
        <v>350</v>
      </c>
      <c r="C1186" s="17" t="s">
        <v>559</v>
      </c>
      <c r="D1186" s="18" t="s">
        <v>352</v>
      </c>
      <c r="E1186" s="19">
        <v>2.4</v>
      </c>
      <c r="F1186" s="17" t="s">
        <v>316</v>
      </c>
      <c r="G1186" s="5"/>
    </row>
    <row r="1187" ht="13.5" spans="1:7">
      <c r="A1187" s="16">
        <v>8</v>
      </c>
      <c r="B1187" s="17" t="s">
        <v>447</v>
      </c>
      <c r="C1187" s="17" t="s">
        <v>448</v>
      </c>
      <c r="D1187" s="18" t="s">
        <v>352</v>
      </c>
      <c r="E1187" s="19">
        <v>2</v>
      </c>
      <c r="F1187" s="17" t="s">
        <v>316</v>
      </c>
      <c r="G1187" s="5"/>
    </row>
    <row r="1188" ht="13.5" spans="1:7">
      <c r="A1188" s="16">
        <v>9</v>
      </c>
      <c r="B1188" s="17" t="s">
        <v>350</v>
      </c>
      <c r="C1188" s="17" t="s">
        <v>559</v>
      </c>
      <c r="D1188" s="18" t="s">
        <v>352</v>
      </c>
      <c r="E1188" s="19">
        <v>2</v>
      </c>
      <c r="F1188" s="17" t="s">
        <v>316</v>
      </c>
      <c r="G1188" s="5"/>
    </row>
    <row r="1189" ht="13.5" spans="1:7">
      <c r="A1189" s="16">
        <v>10</v>
      </c>
      <c r="B1189" s="17" t="s">
        <v>350</v>
      </c>
      <c r="C1189" s="17" t="s">
        <v>559</v>
      </c>
      <c r="D1189" s="18" t="s">
        <v>352</v>
      </c>
      <c r="E1189" s="19">
        <v>0.6</v>
      </c>
      <c r="F1189" s="17" t="s">
        <v>316</v>
      </c>
      <c r="G1189" s="5"/>
    </row>
    <row r="1190" ht="13.5" spans="1:7">
      <c r="A1190" s="16">
        <v>11</v>
      </c>
      <c r="B1190" s="17" t="s">
        <v>350</v>
      </c>
      <c r="C1190" s="17" t="s">
        <v>351</v>
      </c>
      <c r="D1190" s="18" t="s">
        <v>352</v>
      </c>
      <c r="E1190" s="19">
        <v>0.6</v>
      </c>
      <c r="F1190" s="17" t="s">
        <v>316</v>
      </c>
      <c r="G1190" s="5"/>
    </row>
    <row r="1191" ht="13.5" spans="1:7">
      <c r="A1191" s="16">
        <v>12</v>
      </c>
      <c r="B1191" s="17" t="s">
        <v>350</v>
      </c>
      <c r="C1191" s="17" t="s">
        <v>377</v>
      </c>
      <c r="D1191" s="18" t="s">
        <v>352</v>
      </c>
      <c r="E1191" s="19">
        <v>6</v>
      </c>
      <c r="F1191" s="17" t="s">
        <v>316</v>
      </c>
      <c r="G1191" s="5"/>
    </row>
    <row r="1192" ht="13.5" spans="1:7">
      <c r="A1192" s="16">
        <v>13</v>
      </c>
      <c r="B1192" s="17" t="s">
        <v>355</v>
      </c>
      <c r="C1192" s="17" t="s">
        <v>316</v>
      </c>
      <c r="D1192" s="18" t="s">
        <v>316</v>
      </c>
      <c r="E1192" s="19">
        <v>1</v>
      </c>
      <c r="F1192" s="17" t="s">
        <v>316</v>
      </c>
      <c r="G1192" s="5"/>
    </row>
    <row r="1193" ht="13.5" spans="1:7">
      <c r="A1193" s="16">
        <v>14</v>
      </c>
      <c r="B1193" s="17" t="s">
        <v>354</v>
      </c>
      <c r="C1193" s="17" t="s">
        <v>316</v>
      </c>
      <c r="D1193" s="18" t="s">
        <v>316</v>
      </c>
      <c r="E1193" s="19">
        <v>1</v>
      </c>
      <c r="F1193" s="17" t="s">
        <v>316</v>
      </c>
      <c r="G1193" s="5"/>
    </row>
    <row r="1194" ht="13.5" spans="1:7">
      <c r="A1194" s="16">
        <v>15</v>
      </c>
      <c r="B1194" s="17" t="s">
        <v>418</v>
      </c>
      <c r="C1194" s="17" t="s">
        <v>316</v>
      </c>
      <c r="D1194" s="18" t="s">
        <v>316</v>
      </c>
      <c r="E1194" s="19">
        <v>1</v>
      </c>
      <c r="F1194" s="17" t="s">
        <v>316</v>
      </c>
      <c r="G1194" s="5"/>
    </row>
    <row r="1195" ht="13.5" spans="1:7">
      <c r="A1195" s="16">
        <v>16</v>
      </c>
      <c r="B1195" s="17" t="s">
        <v>356</v>
      </c>
      <c r="C1195" s="17" t="s">
        <v>316</v>
      </c>
      <c r="D1195" s="18" t="s">
        <v>316</v>
      </c>
      <c r="E1195" s="19"/>
      <c r="F1195" s="17" t="s">
        <v>316</v>
      </c>
      <c r="G1195" s="5"/>
    </row>
    <row r="1196" ht="13.5" spans="1:7">
      <c r="A1196" s="16">
        <v>17</v>
      </c>
      <c r="B1196" s="17" t="s">
        <v>357</v>
      </c>
      <c r="C1196" s="17" t="s">
        <v>316</v>
      </c>
      <c r="D1196" s="18" t="s">
        <v>316</v>
      </c>
      <c r="E1196" s="19"/>
      <c r="F1196" s="17" t="s">
        <v>316</v>
      </c>
      <c r="G1196" s="5"/>
    </row>
    <row r="1197" ht="13.5" spans="1:7">
      <c r="A1197" s="20">
        <v>18</v>
      </c>
      <c r="B1197" s="21" t="s">
        <v>358</v>
      </c>
      <c r="C1197" s="22"/>
      <c r="D1197" s="20"/>
      <c r="E1197" s="23"/>
      <c r="F1197" s="22"/>
      <c r="G1197" s="22"/>
    </row>
    <row r="1198" ht="13.5" spans="1:7">
      <c r="A1198" s="20" t="s">
        <v>316</v>
      </c>
      <c r="B1198" s="21" t="s">
        <v>359</v>
      </c>
      <c r="C1198" s="22"/>
      <c r="D1198" s="20" t="s">
        <v>34</v>
      </c>
      <c r="E1198" s="23">
        <v>1</v>
      </c>
      <c r="F1198" s="22"/>
      <c r="G1198" s="22"/>
    </row>
    <row r="1199" ht="13.5" spans="1:7">
      <c r="A1199" s="70" t="s">
        <v>580</v>
      </c>
      <c r="B1199" s="12" t="s">
        <v>581</v>
      </c>
      <c r="C1199" s="13" t="s">
        <v>313</v>
      </c>
      <c r="D1199" s="12" t="s">
        <v>395</v>
      </c>
      <c r="E1199" s="12"/>
      <c r="F1199" s="12" t="s">
        <v>396</v>
      </c>
      <c r="G1199" s="14" t="s">
        <v>316</v>
      </c>
    </row>
    <row r="1200" ht="13.5" spans="1:7">
      <c r="A1200" s="15" t="s">
        <v>0</v>
      </c>
      <c r="B1200" s="15" t="s">
        <v>317</v>
      </c>
      <c r="C1200" s="15" t="s">
        <v>318</v>
      </c>
      <c r="D1200" s="15" t="s">
        <v>18</v>
      </c>
      <c r="E1200" s="15" t="s">
        <v>319</v>
      </c>
      <c r="F1200" s="15" t="s">
        <v>320</v>
      </c>
      <c r="G1200" s="15" t="s">
        <v>321</v>
      </c>
    </row>
    <row r="1201" ht="13.5" spans="1:7">
      <c r="A1201" s="16">
        <v>1</v>
      </c>
      <c r="B1201" s="17" t="s">
        <v>397</v>
      </c>
      <c r="C1201" s="17" t="s">
        <v>555</v>
      </c>
      <c r="D1201" s="18" t="s">
        <v>345</v>
      </c>
      <c r="E1201" s="19">
        <v>1</v>
      </c>
      <c r="F1201" s="17" t="s">
        <v>346</v>
      </c>
      <c r="G1201" s="5"/>
    </row>
    <row r="1202" ht="13.5" spans="1:7">
      <c r="A1202" s="16">
        <v>2</v>
      </c>
      <c r="B1202" s="17" t="s">
        <v>325</v>
      </c>
      <c r="C1202" s="17" t="s">
        <v>556</v>
      </c>
      <c r="D1202" s="18" t="s">
        <v>345</v>
      </c>
      <c r="E1202" s="19">
        <v>4</v>
      </c>
      <c r="F1202" s="17" t="s">
        <v>346</v>
      </c>
      <c r="G1202" s="5"/>
    </row>
    <row r="1203" ht="13.5" spans="1:7">
      <c r="A1203" s="16">
        <v>3</v>
      </c>
      <c r="B1203" s="17" t="s">
        <v>401</v>
      </c>
      <c r="C1203" s="17" t="s">
        <v>557</v>
      </c>
      <c r="D1203" s="18" t="s">
        <v>345</v>
      </c>
      <c r="E1203" s="19">
        <v>3</v>
      </c>
      <c r="F1203" s="17" t="s">
        <v>346</v>
      </c>
      <c r="G1203" s="5"/>
    </row>
    <row r="1204" ht="13.5" spans="1:7">
      <c r="A1204" s="16">
        <v>4</v>
      </c>
      <c r="B1204" s="17" t="s">
        <v>403</v>
      </c>
      <c r="C1204" s="17" t="s">
        <v>404</v>
      </c>
      <c r="D1204" s="18" t="s">
        <v>345</v>
      </c>
      <c r="E1204" s="19">
        <v>1</v>
      </c>
      <c r="F1204" s="17" t="s">
        <v>346</v>
      </c>
      <c r="G1204" s="5"/>
    </row>
    <row r="1205" ht="13.5" spans="1:7">
      <c r="A1205" s="16">
        <v>5</v>
      </c>
      <c r="B1205" s="17" t="s">
        <v>405</v>
      </c>
      <c r="C1205" s="17" t="s">
        <v>406</v>
      </c>
      <c r="D1205" s="18" t="s">
        <v>34</v>
      </c>
      <c r="E1205" s="19">
        <v>1</v>
      </c>
      <c r="F1205" s="17" t="s">
        <v>346</v>
      </c>
      <c r="G1205" s="5"/>
    </row>
    <row r="1206" ht="13.5" spans="1:7">
      <c r="A1206" s="16">
        <v>6</v>
      </c>
      <c r="B1206" s="17" t="s">
        <v>407</v>
      </c>
      <c r="C1206" s="17" t="s">
        <v>408</v>
      </c>
      <c r="D1206" s="18" t="s">
        <v>345</v>
      </c>
      <c r="E1206" s="19">
        <v>1</v>
      </c>
      <c r="F1206" s="17" t="s">
        <v>346</v>
      </c>
      <c r="G1206" s="5"/>
    </row>
    <row r="1207" ht="13.5" spans="1:7">
      <c r="A1207" s="16">
        <v>7</v>
      </c>
      <c r="B1207" s="17" t="s">
        <v>409</v>
      </c>
      <c r="C1207" s="17" t="s">
        <v>410</v>
      </c>
      <c r="D1207" s="18" t="s">
        <v>345</v>
      </c>
      <c r="E1207" s="19">
        <v>1</v>
      </c>
      <c r="F1207" s="17" t="s">
        <v>346</v>
      </c>
      <c r="G1207" s="5"/>
    </row>
    <row r="1208" ht="13.5" spans="1:7">
      <c r="A1208" s="16">
        <v>8</v>
      </c>
      <c r="B1208" s="17" t="s">
        <v>407</v>
      </c>
      <c r="C1208" s="17" t="s">
        <v>411</v>
      </c>
      <c r="D1208" s="18" t="s">
        <v>345</v>
      </c>
      <c r="E1208" s="19">
        <v>1</v>
      </c>
      <c r="F1208" s="17" t="s">
        <v>346</v>
      </c>
      <c r="G1208" s="5"/>
    </row>
    <row r="1209" ht="13.5" spans="1:7">
      <c r="A1209" s="16">
        <v>9</v>
      </c>
      <c r="B1209" s="17" t="s">
        <v>412</v>
      </c>
      <c r="C1209" s="17" t="s">
        <v>414</v>
      </c>
      <c r="D1209" s="18" t="s">
        <v>345</v>
      </c>
      <c r="E1209" s="19">
        <v>3</v>
      </c>
      <c r="F1209" s="17" t="s">
        <v>346</v>
      </c>
      <c r="G1209" s="5"/>
    </row>
    <row r="1210" ht="13.5" spans="1:7">
      <c r="A1210" s="16">
        <v>10</v>
      </c>
      <c r="B1210" s="17" t="s">
        <v>325</v>
      </c>
      <c r="C1210" s="17" t="s">
        <v>415</v>
      </c>
      <c r="D1210" s="18" t="s">
        <v>345</v>
      </c>
      <c r="E1210" s="19">
        <v>9</v>
      </c>
      <c r="F1210" s="17" t="s">
        <v>346</v>
      </c>
      <c r="G1210" s="5"/>
    </row>
    <row r="1211" ht="13.5" spans="1:7">
      <c r="A1211" s="16">
        <v>11</v>
      </c>
      <c r="B1211" s="17" t="s">
        <v>401</v>
      </c>
      <c r="C1211" s="17" t="s">
        <v>558</v>
      </c>
      <c r="D1211" s="18" t="s">
        <v>345</v>
      </c>
      <c r="E1211" s="19">
        <v>3</v>
      </c>
      <c r="F1211" s="17" t="s">
        <v>346</v>
      </c>
      <c r="G1211" s="5"/>
    </row>
    <row r="1212" ht="13.5" spans="1:7">
      <c r="A1212" s="16">
        <v>12</v>
      </c>
      <c r="B1212" s="17" t="s">
        <v>350</v>
      </c>
      <c r="C1212" s="17" t="s">
        <v>559</v>
      </c>
      <c r="D1212" s="18" t="s">
        <v>352</v>
      </c>
      <c r="E1212" s="19">
        <v>9</v>
      </c>
      <c r="F1212" s="17" t="s">
        <v>316</v>
      </c>
      <c r="G1212" s="5"/>
    </row>
    <row r="1213" ht="13.5" spans="1:7">
      <c r="A1213" s="16">
        <v>13</v>
      </c>
      <c r="B1213" s="17" t="s">
        <v>350</v>
      </c>
      <c r="C1213" s="17" t="s">
        <v>559</v>
      </c>
      <c r="D1213" s="18" t="s">
        <v>352</v>
      </c>
      <c r="E1213" s="19">
        <v>1</v>
      </c>
      <c r="F1213" s="17" t="s">
        <v>316</v>
      </c>
      <c r="G1213" s="5"/>
    </row>
    <row r="1214" ht="13.5" spans="1:7">
      <c r="A1214" s="16">
        <v>14</v>
      </c>
      <c r="B1214" s="17" t="s">
        <v>350</v>
      </c>
      <c r="C1214" s="17" t="s">
        <v>351</v>
      </c>
      <c r="D1214" s="18" t="s">
        <v>352</v>
      </c>
      <c r="E1214" s="19">
        <v>1</v>
      </c>
      <c r="F1214" s="17" t="s">
        <v>316</v>
      </c>
      <c r="G1214" s="5"/>
    </row>
    <row r="1215" ht="13.5" spans="1:7">
      <c r="A1215" s="16">
        <v>15</v>
      </c>
      <c r="B1215" s="17" t="s">
        <v>355</v>
      </c>
      <c r="C1215" s="17" t="s">
        <v>316</v>
      </c>
      <c r="D1215" s="18" t="s">
        <v>316</v>
      </c>
      <c r="E1215" s="19">
        <v>1</v>
      </c>
      <c r="F1215" s="17" t="s">
        <v>316</v>
      </c>
      <c r="G1215" s="5"/>
    </row>
    <row r="1216" ht="13.5" spans="1:7">
      <c r="A1216" s="16">
        <v>16</v>
      </c>
      <c r="B1216" s="17" t="s">
        <v>354</v>
      </c>
      <c r="C1216" s="17" t="s">
        <v>316</v>
      </c>
      <c r="D1216" s="18" t="s">
        <v>316</v>
      </c>
      <c r="E1216" s="19">
        <v>1</v>
      </c>
      <c r="F1216" s="17" t="s">
        <v>316</v>
      </c>
      <c r="G1216" s="5"/>
    </row>
    <row r="1217" ht="13.5" spans="1:7">
      <c r="A1217" s="16">
        <v>17</v>
      </c>
      <c r="B1217" s="17" t="s">
        <v>418</v>
      </c>
      <c r="C1217" s="17" t="s">
        <v>316</v>
      </c>
      <c r="D1217" s="18" t="s">
        <v>316</v>
      </c>
      <c r="E1217" s="19">
        <v>1</v>
      </c>
      <c r="F1217" s="17" t="s">
        <v>316</v>
      </c>
      <c r="G1217" s="5"/>
    </row>
    <row r="1218" ht="13.5" spans="1:7">
      <c r="A1218" s="16">
        <v>18</v>
      </c>
      <c r="B1218" s="17" t="s">
        <v>356</v>
      </c>
      <c r="C1218" s="17" t="s">
        <v>316</v>
      </c>
      <c r="D1218" s="18" t="s">
        <v>316</v>
      </c>
      <c r="E1218" s="19"/>
      <c r="F1218" s="17" t="s">
        <v>316</v>
      </c>
      <c r="G1218" s="5"/>
    </row>
    <row r="1219" ht="13.5" spans="1:7">
      <c r="A1219" s="16">
        <v>19</v>
      </c>
      <c r="B1219" s="17" t="s">
        <v>357</v>
      </c>
      <c r="C1219" s="17" t="s">
        <v>316</v>
      </c>
      <c r="D1219" s="18" t="s">
        <v>316</v>
      </c>
      <c r="E1219" s="19"/>
      <c r="F1219" s="17" t="s">
        <v>316</v>
      </c>
      <c r="G1219" s="5"/>
    </row>
    <row r="1220" ht="13.5" spans="1:7">
      <c r="A1220" s="20">
        <v>20</v>
      </c>
      <c r="B1220" s="21" t="s">
        <v>358</v>
      </c>
      <c r="C1220" s="22"/>
      <c r="D1220" s="20"/>
      <c r="E1220" s="23"/>
      <c r="F1220" s="22"/>
      <c r="G1220" s="22"/>
    </row>
    <row r="1221" ht="13.5" spans="1:7">
      <c r="A1221" s="20" t="s">
        <v>316</v>
      </c>
      <c r="B1221" s="21" t="s">
        <v>359</v>
      </c>
      <c r="C1221" s="22"/>
      <c r="D1221" s="20" t="s">
        <v>34</v>
      </c>
      <c r="E1221" s="23">
        <v>1</v>
      </c>
      <c r="F1221" s="22"/>
      <c r="G1221" s="22"/>
    </row>
    <row r="1222" ht="13.5" spans="1:7">
      <c r="A1222" s="70" t="s">
        <v>582</v>
      </c>
      <c r="B1222" s="12" t="s">
        <v>583</v>
      </c>
      <c r="C1222" s="13" t="s">
        <v>313</v>
      </c>
      <c r="D1222" s="12" t="s">
        <v>395</v>
      </c>
      <c r="E1222" s="12"/>
      <c r="F1222" s="12" t="s">
        <v>421</v>
      </c>
      <c r="G1222" s="14" t="s">
        <v>316</v>
      </c>
    </row>
    <row r="1223" ht="13.5" spans="1:7">
      <c r="A1223" s="15" t="s">
        <v>0</v>
      </c>
      <c r="B1223" s="15" t="s">
        <v>317</v>
      </c>
      <c r="C1223" s="15" t="s">
        <v>318</v>
      </c>
      <c r="D1223" s="15" t="s">
        <v>18</v>
      </c>
      <c r="E1223" s="15" t="s">
        <v>319</v>
      </c>
      <c r="F1223" s="15" t="s">
        <v>320</v>
      </c>
      <c r="G1223" s="15" t="s">
        <v>321</v>
      </c>
    </row>
    <row r="1224" ht="13.5" spans="1:7">
      <c r="A1224" s="16">
        <v>1</v>
      </c>
      <c r="B1224" s="17" t="s">
        <v>422</v>
      </c>
      <c r="C1224" s="17" t="s">
        <v>423</v>
      </c>
      <c r="D1224" s="18" t="s">
        <v>345</v>
      </c>
      <c r="E1224" s="19">
        <v>1</v>
      </c>
      <c r="F1224" s="17" t="s">
        <v>346</v>
      </c>
      <c r="G1224" s="5"/>
    </row>
    <row r="1225" ht="13.5" spans="1:7">
      <c r="A1225" s="16">
        <v>2</v>
      </c>
      <c r="B1225" s="17" t="s">
        <v>325</v>
      </c>
      <c r="C1225" s="17" t="s">
        <v>424</v>
      </c>
      <c r="D1225" s="18" t="s">
        <v>345</v>
      </c>
      <c r="E1225" s="19">
        <v>3</v>
      </c>
      <c r="F1225" s="17" t="s">
        <v>346</v>
      </c>
      <c r="G1225" s="5"/>
    </row>
    <row r="1226" ht="13.5" spans="1:7">
      <c r="A1226" s="16">
        <v>3</v>
      </c>
      <c r="B1226" s="17" t="s">
        <v>401</v>
      </c>
      <c r="C1226" s="17" t="s">
        <v>425</v>
      </c>
      <c r="D1226" s="18" t="s">
        <v>345</v>
      </c>
      <c r="E1226" s="19">
        <v>3</v>
      </c>
      <c r="F1226" s="17" t="s">
        <v>346</v>
      </c>
      <c r="G1226" s="5"/>
    </row>
    <row r="1227" ht="13.5" spans="1:7">
      <c r="A1227" s="16">
        <v>4</v>
      </c>
      <c r="B1227" s="17" t="s">
        <v>334</v>
      </c>
      <c r="C1227" s="17" t="s">
        <v>426</v>
      </c>
      <c r="D1227" s="18" t="s">
        <v>34</v>
      </c>
      <c r="E1227" s="19">
        <v>3</v>
      </c>
      <c r="F1227" s="17" t="s">
        <v>346</v>
      </c>
      <c r="G1227" s="5"/>
    </row>
    <row r="1228" ht="13.5" spans="1:7">
      <c r="A1228" s="16">
        <v>5</v>
      </c>
      <c r="B1228" s="17" t="s">
        <v>427</v>
      </c>
      <c r="C1228" s="17" t="s">
        <v>428</v>
      </c>
      <c r="D1228" s="18" t="s">
        <v>345</v>
      </c>
      <c r="E1228" s="19">
        <v>1</v>
      </c>
      <c r="F1228" s="17" t="s">
        <v>346</v>
      </c>
      <c r="G1228" s="5"/>
    </row>
    <row r="1229" ht="13.5" spans="1:7">
      <c r="A1229" s="16">
        <v>6</v>
      </c>
      <c r="B1229" s="17" t="s">
        <v>429</v>
      </c>
      <c r="C1229" s="17" t="s">
        <v>430</v>
      </c>
      <c r="D1229" s="18" t="s">
        <v>345</v>
      </c>
      <c r="E1229" s="19">
        <v>30</v>
      </c>
      <c r="F1229" s="17" t="s">
        <v>346</v>
      </c>
      <c r="G1229" s="5"/>
    </row>
    <row r="1230" ht="13.5" spans="1:7">
      <c r="A1230" s="16">
        <v>7</v>
      </c>
      <c r="B1230" s="17" t="s">
        <v>431</v>
      </c>
      <c r="C1230" s="17" t="s">
        <v>432</v>
      </c>
      <c r="D1230" s="18" t="s">
        <v>345</v>
      </c>
      <c r="E1230" s="19">
        <v>30</v>
      </c>
      <c r="F1230" s="17" t="s">
        <v>346</v>
      </c>
      <c r="G1230" s="5"/>
    </row>
    <row r="1231" ht="13.5" spans="1:7">
      <c r="A1231" s="16">
        <v>8</v>
      </c>
      <c r="B1231" s="17" t="s">
        <v>433</v>
      </c>
      <c r="C1231" s="17" t="s">
        <v>434</v>
      </c>
      <c r="D1231" s="18" t="s">
        <v>345</v>
      </c>
      <c r="E1231" s="19">
        <v>10</v>
      </c>
      <c r="F1231" s="17" t="s">
        <v>346</v>
      </c>
      <c r="G1231" s="5"/>
    </row>
    <row r="1232" ht="13.5" spans="1:7">
      <c r="A1232" s="16">
        <v>9</v>
      </c>
      <c r="B1232" s="17" t="s">
        <v>435</v>
      </c>
      <c r="C1232" s="17" t="s">
        <v>436</v>
      </c>
      <c r="D1232" s="18" t="s">
        <v>345</v>
      </c>
      <c r="E1232" s="19">
        <v>10</v>
      </c>
      <c r="F1232" s="17" t="s">
        <v>346</v>
      </c>
      <c r="G1232" s="5"/>
    </row>
    <row r="1233" ht="13.5" spans="1:7">
      <c r="A1233" s="16">
        <v>10</v>
      </c>
      <c r="B1233" s="17" t="s">
        <v>437</v>
      </c>
      <c r="C1233" s="17" t="s">
        <v>438</v>
      </c>
      <c r="D1233" s="18" t="s">
        <v>345</v>
      </c>
      <c r="E1233" s="19">
        <v>10</v>
      </c>
      <c r="F1233" s="17" t="s">
        <v>346</v>
      </c>
      <c r="G1233" s="5"/>
    </row>
    <row r="1234" ht="13.5" spans="1:7">
      <c r="A1234" s="16">
        <v>11</v>
      </c>
      <c r="B1234" s="17" t="s">
        <v>350</v>
      </c>
      <c r="C1234" s="17" t="s">
        <v>559</v>
      </c>
      <c r="D1234" s="18" t="s">
        <v>352</v>
      </c>
      <c r="E1234" s="19">
        <v>2.4</v>
      </c>
      <c r="F1234" s="17" t="s">
        <v>316</v>
      </c>
      <c r="G1234" s="5"/>
    </row>
    <row r="1235" ht="13.5" spans="1:7">
      <c r="A1235" s="16">
        <v>12</v>
      </c>
      <c r="B1235" s="17" t="s">
        <v>350</v>
      </c>
      <c r="C1235" s="17" t="s">
        <v>559</v>
      </c>
      <c r="D1235" s="18" t="s">
        <v>352</v>
      </c>
      <c r="E1235" s="19">
        <v>0.8</v>
      </c>
      <c r="F1235" s="17" t="s">
        <v>316</v>
      </c>
      <c r="G1235" s="5"/>
    </row>
    <row r="1236" ht="13.5" spans="1:7">
      <c r="A1236" s="16">
        <v>13</v>
      </c>
      <c r="B1236" s="17" t="s">
        <v>350</v>
      </c>
      <c r="C1236" s="17" t="s">
        <v>351</v>
      </c>
      <c r="D1236" s="18" t="s">
        <v>352</v>
      </c>
      <c r="E1236" s="19">
        <v>0.8</v>
      </c>
      <c r="F1236" s="17" t="s">
        <v>316</v>
      </c>
      <c r="G1236" s="5"/>
    </row>
    <row r="1237" ht="13.5" spans="1:7">
      <c r="A1237" s="16">
        <v>14</v>
      </c>
      <c r="B1237" s="17" t="s">
        <v>350</v>
      </c>
      <c r="C1237" s="17" t="s">
        <v>439</v>
      </c>
      <c r="D1237" s="18" t="s">
        <v>352</v>
      </c>
      <c r="E1237" s="19">
        <v>6</v>
      </c>
      <c r="F1237" s="17" t="s">
        <v>316</v>
      </c>
      <c r="G1237" s="5"/>
    </row>
    <row r="1238" ht="13.5" spans="1:7">
      <c r="A1238" s="16">
        <v>15</v>
      </c>
      <c r="B1238" s="17" t="s">
        <v>355</v>
      </c>
      <c r="C1238" s="17" t="s">
        <v>316</v>
      </c>
      <c r="D1238" s="18" t="s">
        <v>316</v>
      </c>
      <c r="E1238" s="19">
        <v>1</v>
      </c>
      <c r="F1238" s="17" t="s">
        <v>316</v>
      </c>
      <c r="G1238" s="5"/>
    </row>
    <row r="1239" ht="13.5" spans="1:7">
      <c r="A1239" s="16">
        <v>16</v>
      </c>
      <c r="B1239" s="17" t="s">
        <v>354</v>
      </c>
      <c r="C1239" s="17" t="s">
        <v>316</v>
      </c>
      <c r="D1239" s="18" t="s">
        <v>316</v>
      </c>
      <c r="E1239" s="19">
        <v>1</v>
      </c>
      <c r="F1239" s="17" t="s">
        <v>316</v>
      </c>
      <c r="G1239" s="5"/>
    </row>
    <row r="1240" ht="13.5" spans="1:7">
      <c r="A1240" s="16">
        <v>17</v>
      </c>
      <c r="B1240" s="17" t="s">
        <v>418</v>
      </c>
      <c r="C1240" s="17" t="s">
        <v>316</v>
      </c>
      <c r="D1240" s="18" t="s">
        <v>316</v>
      </c>
      <c r="E1240" s="19">
        <v>1</v>
      </c>
      <c r="F1240" s="17" t="s">
        <v>316</v>
      </c>
      <c r="G1240" s="5"/>
    </row>
    <row r="1241" ht="13.5" spans="1:7">
      <c r="A1241" s="16">
        <v>18</v>
      </c>
      <c r="B1241" s="17" t="s">
        <v>356</v>
      </c>
      <c r="C1241" s="17" t="s">
        <v>316</v>
      </c>
      <c r="D1241" s="18" t="s">
        <v>316</v>
      </c>
      <c r="E1241" s="19"/>
      <c r="F1241" s="17" t="s">
        <v>316</v>
      </c>
      <c r="G1241" s="5"/>
    </row>
    <row r="1242" ht="13.5" spans="1:7">
      <c r="A1242" s="16">
        <v>19</v>
      </c>
      <c r="B1242" s="17" t="s">
        <v>357</v>
      </c>
      <c r="C1242" s="17" t="s">
        <v>316</v>
      </c>
      <c r="D1242" s="18" t="s">
        <v>316</v>
      </c>
      <c r="E1242" s="19"/>
      <c r="F1242" s="17" t="s">
        <v>316</v>
      </c>
      <c r="G1242" s="5"/>
    </row>
    <row r="1243" ht="13.5" spans="1:7">
      <c r="A1243" s="20">
        <v>20</v>
      </c>
      <c r="B1243" s="21" t="s">
        <v>358</v>
      </c>
      <c r="C1243" s="22"/>
      <c r="D1243" s="20"/>
      <c r="E1243" s="23"/>
      <c r="F1243" s="22"/>
      <c r="G1243" s="22"/>
    </row>
    <row r="1244" ht="13.5" spans="1:7">
      <c r="A1244" s="20" t="s">
        <v>316</v>
      </c>
      <c r="B1244" s="21" t="s">
        <v>359</v>
      </c>
      <c r="C1244" s="22"/>
      <c r="D1244" s="20" t="s">
        <v>34</v>
      </c>
      <c r="E1244" s="23">
        <v>1</v>
      </c>
      <c r="F1244" s="22"/>
      <c r="G1244" s="22"/>
    </row>
    <row r="1245" ht="13.5" spans="1:7">
      <c r="A1245" s="70" t="s">
        <v>584</v>
      </c>
      <c r="B1245" s="12" t="s">
        <v>585</v>
      </c>
      <c r="C1245" s="13" t="s">
        <v>313</v>
      </c>
      <c r="D1245" s="12" t="s">
        <v>395</v>
      </c>
      <c r="E1245" s="12"/>
      <c r="F1245" s="12" t="s">
        <v>442</v>
      </c>
      <c r="G1245" s="14" t="s">
        <v>316</v>
      </c>
    </row>
    <row r="1246" ht="13.5" spans="1:7">
      <c r="A1246" s="15" t="s">
        <v>0</v>
      </c>
      <c r="B1246" s="15" t="s">
        <v>317</v>
      </c>
      <c r="C1246" s="15" t="s">
        <v>318</v>
      </c>
      <c r="D1246" s="15" t="s">
        <v>18</v>
      </c>
      <c r="E1246" s="15" t="s">
        <v>319</v>
      </c>
      <c r="F1246" s="15" t="s">
        <v>320</v>
      </c>
      <c r="G1246" s="15" t="s">
        <v>321</v>
      </c>
    </row>
    <row r="1247" ht="13.5" spans="1:7">
      <c r="A1247" s="16">
        <v>1</v>
      </c>
      <c r="B1247" s="17" t="s">
        <v>412</v>
      </c>
      <c r="C1247" s="17" t="s">
        <v>413</v>
      </c>
      <c r="D1247" s="18" t="s">
        <v>345</v>
      </c>
      <c r="E1247" s="19">
        <v>2</v>
      </c>
      <c r="F1247" s="17" t="s">
        <v>346</v>
      </c>
      <c r="G1247" s="5"/>
    </row>
    <row r="1248" ht="13.5" spans="1:7">
      <c r="A1248" s="16">
        <v>2</v>
      </c>
      <c r="B1248" s="17" t="s">
        <v>412</v>
      </c>
      <c r="C1248" s="17" t="s">
        <v>414</v>
      </c>
      <c r="D1248" s="18" t="s">
        <v>345</v>
      </c>
      <c r="E1248" s="19">
        <v>1</v>
      </c>
      <c r="F1248" s="17" t="s">
        <v>346</v>
      </c>
      <c r="G1248" s="5"/>
    </row>
    <row r="1249" ht="13.5" spans="1:7">
      <c r="A1249" s="16">
        <v>3</v>
      </c>
      <c r="B1249" s="17" t="s">
        <v>412</v>
      </c>
      <c r="C1249" s="17" t="s">
        <v>573</v>
      </c>
      <c r="D1249" s="18" t="s">
        <v>345</v>
      </c>
      <c r="E1249" s="19">
        <v>4</v>
      </c>
      <c r="F1249" s="17" t="s">
        <v>346</v>
      </c>
      <c r="G1249" s="5"/>
    </row>
    <row r="1250" ht="13.5" spans="1:7">
      <c r="A1250" s="16">
        <v>4</v>
      </c>
      <c r="B1250" s="17" t="s">
        <v>412</v>
      </c>
      <c r="C1250" s="17" t="s">
        <v>570</v>
      </c>
      <c r="D1250" s="18" t="s">
        <v>345</v>
      </c>
      <c r="E1250" s="19">
        <v>1</v>
      </c>
      <c r="F1250" s="17" t="s">
        <v>346</v>
      </c>
      <c r="G1250" s="5"/>
    </row>
    <row r="1251" ht="13.5" spans="1:7">
      <c r="A1251" s="16">
        <v>5</v>
      </c>
      <c r="B1251" s="17" t="s">
        <v>325</v>
      </c>
      <c r="C1251" s="17" t="s">
        <v>445</v>
      </c>
      <c r="D1251" s="18" t="s">
        <v>345</v>
      </c>
      <c r="E1251" s="19">
        <v>24</v>
      </c>
      <c r="F1251" s="17" t="s">
        <v>346</v>
      </c>
      <c r="G1251" s="5"/>
    </row>
    <row r="1252" ht="13.5" spans="1:7">
      <c r="A1252" s="16">
        <v>6</v>
      </c>
      <c r="B1252" s="17" t="s">
        <v>401</v>
      </c>
      <c r="C1252" s="17" t="s">
        <v>446</v>
      </c>
      <c r="D1252" s="18" t="s">
        <v>345</v>
      </c>
      <c r="E1252" s="19">
        <v>8</v>
      </c>
      <c r="F1252" s="17" t="s">
        <v>346</v>
      </c>
      <c r="G1252" s="5"/>
    </row>
    <row r="1253" ht="13.5" spans="1:7">
      <c r="A1253" s="16">
        <v>7</v>
      </c>
      <c r="B1253" s="17" t="s">
        <v>350</v>
      </c>
      <c r="C1253" s="17" t="s">
        <v>559</v>
      </c>
      <c r="D1253" s="18" t="s">
        <v>352</v>
      </c>
      <c r="E1253" s="19">
        <v>2.4</v>
      </c>
      <c r="F1253" s="17" t="s">
        <v>316</v>
      </c>
      <c r="G1253" s="5"/>
    </row>
    <row r="1254" ht="13.5" spans="1:7">
      <c r="A1254" s="16">
        <v>8</v>
      </c>
      <c r="B1254" s="17" t="s">
        <v>447</v>
      </c>
      <c r="C1254" s="17" t="s">
        <v>448</v>
      </c>
      <c r="D1254" s="18" t="s">
        <v>352</v>
      </c>
      <c r="E1254" s="19">
        <v>2</v>
      </c>
      <c r="F1254" s="17" t="s">
        <v>316</v>
      </c>
      <c r="G1254" s="5"/>
    </row>
    <row r="1255" ht="13.5" spans="1:7">
      <c r="A1255" s="16">
        <v>9</v>
      </c>
      <c r="B1255" s="17" t="s">
        <v>350</v>
      </c>
      <c r="C1255" s="17" t="s">
        <v>559</v>
      </c>
      <c r="D1255" s="18" t="s">
        <v>352</v>
      </c>
      <c r="E1255" s="19">
        <v>2</v>
      </c>
      <c r="F1255" s="17" t="s">
        <v>316</v>
      </c>
      <c r="G1255" s="5"/>
    </row>
    <row r="1256" ht="13.5" spans="1:7">
      <c r="A1256" s="16">
        <v>10</v>
      </c>
      <c r="B1256" s="17" t="s">
        <v>350</v>
      </c>
      <c r="C1256" s="17" t="s">
        <v>559</v>
      </c>
      <c r="D1256" s="18" t="s">
        <v>352</v>
      </c>
      <c r="E1256" s="19">
        <v>0.6</v>
      </c>
      <c r="F1256" s="17" t="s">
        <v>316</v>
      </c>
      <c r="G1256" s="5"/>
    </row>
    <row r="1257" ht="13.5" spans="1:7">
      <c r="A1257" s="16">
        <v>11</v>
      </c>
      <c r="B1257" s="17" t="s">
        <v>350</v>
      </c>
      <c r="C1257" s="17" t="s">
        <v>351</v>
      </c>
      <c r="D1257" s="18" t="s">
        <v>352</v>
      </c>
      <c r="E1257" s="19">
        <v>0.6</v>
      </c>
      <c r="F1257" s="17" t="s">
        <v>316</v>
      </c>
      <c r="G1257" s="5"/>
    </row>
    <row r="1258" ht="13.5" spans="1:7">
      <c r="A1258" s="16">
        <v>12</v>
      </c>
      <c r="B1258" s="17" t="s">
        <v>350</v>
      </c>
      <c r="C1258" s="17" t="s">
        <v>377</v>
      </c>
      <c r="D1258" s="18" t="s">
        <v>352</v>
      </c>
      <c r="E1258" s="19">
        <v>6</v>
      </c>
      <c r="F1258" s="17" t="s">
        <v>316</v>
      </c>
      <c r="G1258" s="5"/>
    </row>
    <row r="1259" ht="13.5" spans="1:7">
      <c r="A1259" s="16">
        <v>13</v>
      </c>
      <c r="B1259" s="17" t="s">
        <v>355</v>
      </c>
      <c r="C1259" s="17" t="s">
        <v>316</v>
      </c>
      <c r="D1259" s="18" t="s">
        <v>316</v>
      </c>
      <c r="E1259" s="19">
        <v>1</v>
      </c>
      <c r="F1259" s="17" t="s">
        <v>316</v>
      </c>
      <c r="G1259" s="5"/>
    </row>
    <row r="1260" ht="13.5" spans="1:7">
      <c r="A1260" s="16">
        <v>14</v>
      </c>
      <c r="B1260" s="17" t="s">
        <v>354</v>
      </c>
      <c r="C1260" s="17" t="s">
        <v>316</v>
      </c>
      <c r="D1260" s="18" t="s">
        <v>316</v>
      </c>
      <c r="E1260" s="19">
        <v>1</v>
      </c>
      <c r="F1260" s="17" t="s">
        <v>316</v>
      </c>
      <c r="G1260" s="5"/>
    </row>
    <row r="1261" ht="13.5" spans="1:7">
      <c r="A1261" s="16">
        <v>15</v>
      </c>
      <c r="B1261" s="17" t="s">
        <v>418</v>
      </c>
      <c r="C1261" s="17" t="s">
        <v>316</v>
      </c>
      <c r="D1261" s="18" t="s">
        <v>316</v>
      </c>
      <c r="E1261" s="19">
        <v>1</v>
      </c>
      <c r="F1261" s="17" t="s">
        <v>316</v>
      </c>
      <c r="G1261" s="5"/>
    </row>
    <row r="1262" ht="13.5" spans="1:7">
      <c r="A1262" s="16">
        <v>16</v>
      </c>
      <c r="B1262" s="17" t="s">
        <v>356</v>
      </c>
      <c r="C1262" s="17" t="s">
        <v>316</v>
      </c>
      <c r="D1262" s="18" t="s">
        <v>316</v>
      </c>
      <c r="E1262" s="19"/>
      <c r="F1262" s="17" t="s">
        <v>316</v>
      </c>
      <c r="G1262" s="5"/>
    </row>
    <row r="1263" ht="13.5" spans="1:7">
      <c r="A1263" s="16">
        <v>17</v>
      </c>
      <c r="B1263" s="17" t="s">
        <v>357</v>
      </c>
      <c r="C1263" s="17" t="s">
        <v>316</v>
      </c>
      <c r="D1263" s="18" t="s">
        <v>316</v>
      </c>
      <c r="E1263" s="19"/>
      <c r="F1263" s="17" t="s">
        <v>316</v>
      </c>
      <c r="G1263" s="5"/>
    </row>
    <row r="1264" ht="13.5" spans="1:7">
      <c r="A1264" s="20">
        <v>18</v>
      </c>
      <c r="B1264" s="21" t="s">
        <v>358</v>
      </c>
      <c r="C1264" s="22"/>
      <c r="D1264" s="20"/>
      <c r="E1264" s="23"/>
      <c r="F1264" s="22"/>
      <c r="G1264" s="22"/>
    </row>
    <row r="1265" ht="13.5" spans="1:7">
      <c r="A1265" s="20" t="s">
        <v>316</v>
      </c>
      <c r="B1265" s="21" t="s">
        <v>359</v>
      </c>
      <c r="C1265" s="22"/>
      <c r="D1265" s="20" t="s">
        <v>34</v>
      </c>
      <c r="E1265" s="23">
        <v>1</v>
      </c>
      <c r="F1265" s="22"/>
      <c r="G1265" s="22"/>
    </row>
    <row r="1266" ht="13.5" spans="1:7">
      <c r="A1266" s="70" t="s">
        <v>586</v>
      </c>
      <c r="B1266" s="12" t="s">
        <v>587</v>
      </c>
      <c r="C1266" s="13" t="s">
        <v>313</v>
      </c>
      <c r="D1266" s="12" t="s">
        <v>395</v>
      </c>
      <c r="E1266" s="12"/>
      <c r="F1266" s="12" t="s">
        <v>442</v>
      </c>
      <c r="G1266" s="14" t="s">
        <v>316</v>
      </c>
    </row>
    <row r="1267" ht="13.5" spans="1:7">
      <c r="A1267" s="15" t="s">
        <v>0</v>
      </c>
      <c r="B1267" s="15" t="s">
        <v>317</v>
      </c>
      <c r="C1267" s="15" t="s">
        <v>318</v>
      </c>
      <c r="D1267" s="15" t="s">
        <v>18</v>
      </c>
      <c r="E1267" s="15" t="s">
        <v>319</v>
      </c>
      <c r="F1267" s="15" t="s">
        <v>320</v>
      </c>
      <c r="G1267" s="15" t="s">
        <v>321</v>
      </c>
    </row>
    <row r="1268" ht="13.5" spans="1:7">
      <c r="A1268" s="16">
        <v>1</v>
      </c>
      <c r="B1268" s="17" t="s">
        <v>412</v>
      </c>
      <c r="C1268" s="17" t="s">
        <v>413</v>
      </c>
      <c r="D1268" s="18" t="s">
        <v>345</v>
      </c>
      <c r="E1268" s="19">
        <v>2</v>
      </c>
      <c r="F1268" s="17" t="s">
        <v>346</v>
      </c>
      <c r="G1268" s="5"/>
    </row>
    <row r="1269" ht="13.5" spans="1:7">
      <c r="A1269" s="16">
        <v>2</v>
      </c>
      <c r="B1269" s="17" t="s">
        <v>412</v>
      </c>
      <c r="C1269" s="17" t="s">
        <v>414</v>
      </c>
      <c r="D1269" s="18" t="s">
        <v>345</v>
      </c>
      <c r="E1269" s="19">
        <v>4</v>
      </c>
      <c r="F1269" s="17" t="s">
        <v>346</v>
      </c>
      <c r="G1269" s="5"/>
    </row>
    <row r="1270" ht="13.5" spans="1:7">
      <c r="A1270" s="16">
        <v>3</v>
      </c>
      <c r="B1270" s="17" t="s">
        <v>412</v>
      </c>
      <c r="C1270" s="17" t="s">
        <v>570</v>
      </c>
      <c r="D1270" s="18" t="s">
        <v>345</v>
      </c>
      <c r="E1270" s="19">
        <v>1</v>
      </c>
      <c r="F1270" s="17" t="s">
        <v>346</v>
      </c>
      <c r="G1270" s="5"/>
    </row>
    <row r="1271" ht="13.5" spans="1:7">
      <c r="A1271" s="16">
        <v>4</v>
      </c>
      <c r="B1271" s="17" t="s">
        <v>412</v>
      </c>
      <c r="C1271" s="17" t="s">
        <v>573</v>
      </c>
      <c r="D1271" s="18" t="s">
        <v>345</v>
      </c>
      <c r="E1271" s="19">
        <v>2</v>
      </c>
      <c r="F1271" s="17" t="s">
        <v>346</v>
      </c>
      <c r="G1271" s="5"/>
    </row>
    <row r="1272" ht="13.5" spans="1:7">
      <c r="A1272" s="16">
        <v>5</v>
      </c>
      <c r="B1272" s="17" t="s">
        <v>325</v>
      </c>
      <c r="C1272" s="17" t="s">
        <v>445</v>
      </c>
      <c r="D1272" s="18" t="s">
        <v>345</v>
      </c>
      <c r="E1272" s="19">
        <v>27</v>
      </c>
      <c r="F1272" s="17" t="s">
        <v>346</v>
      </c>
      <c r="G1272" s="5"/>
    </row>
    <row r="1273" ht="13.5" spans="1:7">
      <c r="A1273" s="16">
        <v>6</v>
      </c>
      <c r="B1273" s="17" t="s">
        <v>401</v>
      </c>
      <c r="C1273" s="17" t="s">
        <v>446</v>
      </c>
      <c r="D1273" s="18" t="s">
        <v>345</v>
      </c>
      <c r="E1273" s="19">
        <v>9</v>
      </c>
      <c r="F1273" s="17" t="s">
        <v>346</v>
      </c>
      <c r="G1273" s="5"/>
    </row>
    <row r="1274" ht="13.5" spans="1:7">
      <c r="A1274" s="16">
        <v>7</v>
      </c>
      <c r="B1274" s="17" t="s">
        <v>350</v>
      </c>
      <c r="C1274" s="17" t="s">
        <v>559</v>
      </c>
      <c r="D1274" s="18" t="s">
        <v>352</v>
      </c>
      <c r="E1274" s="19">
        <v>2.4</v>
      </c>
      <c r="F1274" s="17" t="s">
        <v>316</v>
      </c>
      <c r="G1274" s="5"/>
    </row>
    <row r="1275" ht="13.5" spans="1:7">
      <c r="A1275" s="16">
        <v>8</v>
      </c>
      <c r="B1275" s="17" t="s">
        <v>447</v>
      </c>
      <c r="C1275" s="17" t="s">
        <v>448</v>
      </c>
      <c r="D1275" s="18" t="s">
        <v>352</v>
      </c>
      <c r="E1275" s="19">
        <v>2</v>
      </c>
      <c r="F1275" s="17" t="s">
        <v>316</v>
      </c>
      <c r="G1275" s="5"/>
    </row>
    <row r="1276" ht="13.5" spans="1:7">
      <c r="A1276" s="16">
        <v>9</v>
      </c>
      <c r="B1276" s="17" t="s">
        <v>350</v>
      </c>
      <c r="C1276" s="17" t="s">
        <v>559</v>
      </c>
      <c r="D1276" s="18" t="s">
        <v>352</v>
      </c>
      <c r="E1276" s="19">
        <v>2</v>
      </c>
      <c r="F1276" s="17" t="s">
        <v>316</v>
      </c>
      <c r="G1276" s="5"/>
    </row>
    <row r="1277" ht="13.5" spans="1:7">
      <c r="A1277" s="16">
        <v>10</v>
      </c>
      <c r="B1277" s="17" t="s">
        <v>350</v>
      </c>
      <c r="C1277" s="17" t="s">
        <v>559</v>
      </c>
      <c r="D1277" s="18" t="s">
        <v>352</v>
      </c>
      <c r="E1277" s="19">
        <v>0.6</v>
      </c>
      <c r="F1277" s="17" t="s">
        <v>316</v>
      </c>
      <c r="G1277" s="5"/>
    </row>
    <row r="1278" ht="13.5" spans="1:7">
      <c r="A1278" s="16">
        <v>11</v>
      </c>
      <c r="B1278" s="17" t="s">
        <v>350</v>
      </c>
      <c r="C1278" s="17" t="s">
        <v>351</v>
      </c>
      <c r="D1278" s="18" t="s">
        <v>352</v>
      </c>
      <c r="E1278" s="19">
        <v>0.6</v>
      </c>
      <c r="F1278" s="17" t="s">
        <v>316</v>
      </c>
      <c r="G1278" s="5"/>
    </row>
    <row r="1279" ht="13.5" spans="1:7">
      <c r="A1279" s="16">
        <v>12</v>
      </c>
      <c r="B1279" s="17" t="s">
        <v>350</v>
      </c>
      <c r="C1279" s="17" t="s">
        <v>377</v>
      </c>
      <c r="D1279" s="18" t="s">
        <v>352</v>
      </c>
      <c r="E1279" s="19">
        <v>6</v>
      </c>
      <c r="F1279" s="17" t="s">
        <v>316</v>
      </c>
      <c r="G1279" s="5"/>
    </row>
    <row r="1280" ht="13.5" spans="1:7">
      <c r="A1280" s="16">
        <v>13</v>
      </c>
      <c r="B1280" s="17" t="s">
        <v>355</v>
      </c>
      <c r="C1280" s="17" t="s">
        <v>316</v>
      </c>
      <c r="D1280" s="18" t="s">
        <v>316</v>
      </c>
      <c r="E1280" s="19">
        <v>1</v>
      </c>
      <c r="F1280" s="17" t="s">
        <v>316</v>
      </c>
      <c r="G1280" s="5"/>
    </row>
    <row r="1281" ht="13.5" spans="1:7">
      <c r="A1281" s="16">
        <v>14</v>
      </c>
      <c r="B1281" s="17" t="s">
        <v>354</v>
      </c>
      <c r="C1281" s="17" t="s">
        <v>316</v>
      </c>
      <c r="D1281" s="18" t="s">
        <v>316</v>
      </c>
      <c r="E1281" s="19">
        <v>1</v>
      </c>
      <c r="F1281" s="17" t="s">
        <v>316</v>
      </c>
      <c r="G1281" s="5"/>
    </row>
    <row r="1282" ht="13.5" spans="1:7">
      <c r="A1282" s="16">
        <v>15</v>
      </c>
      <c r="B1282" s="17" t="s">
        <v>418</v>
      </c>
      <c r="C1282" s="17" t="s">
        <v>316</v>
      </c>
      <c r="D1282" s="18" t="s">
        <v>316</v>
      </c>
      <c r="E1282" s="19">
        <v>1</v>
      </c>
      <c r="F1282" s="17" t="s">
        <v>316</v>
      </c>
      <c r="G1282" s="5"/>
    </row>
    <row r="1283" ht="13.5" spans="1:7">
      <c r="A1283" s="16">
        <v>16</v>
      </c>
      <c r="B1283" s="17" t="s">
        <v>356</v>
      </c>
      <c r="C1283" s="17" t="s">
        <v>316</v>
      </c>
      <c r="D1283" s="18" t="s">
        <v>316</v>
      </c>
      <c r="E1283" s="19"/>
      <c r="F1283" s="17" t="s">
        <v>316</v>
      </c>
      <c r="G1283" s="5"/>
    </row>
    <row r="1284" ht="13.5" spans="1:7">
      <c r="A1284" s="16">
        <v>17</v>
      </c>
      <c r="B1284" s="17" t="s">
        <v>357</v>
      </c>
      <c r="C1284" s="17" t="s">
        <v>316</v>
      </c>
      <c r="D1284" s="18" t="s">
        <v>316</v>
      </c>
      <c r="E1284" s="19"/>
      <c r="F1284" s="17" t="s">
        <v>316</v>
      </c>
      <c r="G1284" s="5"/>
    </row>
    <row r="1285" ht="13.5" spans="1:7">
      <c r="A1285" s="20">
        <v>18</v>
      </c>
      <c r="B1285" s="21" t="s">
        <v>358</v>
      </c>
      <c r="C1285" s="22"/>
      <c r="D1285" s="20"/>
      <c r="E1285" s="23"/>
      <c r="F1285" s="22"/>
      <c r="G1285" s="22"/>
    </row>
    <row r="1286" ht="13.5" spans="1:7">
      <c r="A1286" s="20" t="s">
        <v>316</v>
      </c>
      <c r="B1286" s="21" t="s">
        <v>359</v>
      </c>
      <c r="C1286" s="22"/>
      <c r="D1286" s="20" t="s">
        <v>34</v>
      </c>
      <c r="E1286" s="23">
        <v>1</v>
      </c>
      <c r="F1286" s="22"/>
      <c r="G1286" s="22"/>
    </row>
    <row r="1287" ht="13.5" spans="1:7">
      <c r="A1287" s="70" t="s">
        <v>588</v>
      </c>
      <c r="B1287" s="12" t="s">
        <v>589</v>
      </c>
      <c r="C1287" s="13" t="s">
        <v>313</v>
      </c>
      <c r="D1287" s="12" t="s">
        <v>395</v>
      </c>
      <c r="E1287" s="12"/>
      <c r="F1287" s="12" t="s">
        <v>442</v>
      </c>
      <c r="G1287" s="14" t="s">
        <v>316</v>
      </c>
    </row>
    <row r="1288" ht="13.5" spans="1:7">
      <c r="A1288" s="15" t="s">
        <v>0</v>
      </c>
      <c r="B1288" s="15" t="s">
        <v>317</v>
      </c>
      <c r="C1288" s="15" t="s">
        <v>318</v>
      </c>
      <c r="D1288" s="15" t="s">
        <v>18</v>
      </c>
      <c r="E1288" s="15" t="s">
        <v>319</v>
      </c>
      <c r="F1288" s="15" t="s">
        <v>320</v>
      </c>
      <c r="G1288" s="15" t="s">
        <v>321</v>
      </c>
    </row>
    <row r="1289" ht="13.5" spans="1:7">
      <c r="A1289" s="16">
        <v>1</v>
      </c>
      <c r="B1289" s="17" t="s">
        <v>412</v>
      </c>
      <c r="C1289" s="17" t="s">
        <v>413</v>
      </c>
      <c r="D1289" s="18" t="s">
        <v>345</v>
      </c>
      <c r="E1289" s="19">
        <v>4</v>
      </c>
      <c r="F1289" s="17" t="s">
        <v>346</v>
      </c>
      <c r="G1289" s="5"/>
    </row>
    <row r="1290" ht="13.5" spans="1:7">
      <c r="A1290" s="16">
        <v>2</v>
      </c>
      <c r="B1290" s="17" t="s">
        <v>412</v>
      </c>
      <c r="C1290" s="17" t="s">
        <v>414</v>
      </c>
      <c r="D1290" s="18" t="s">
        <v>345</v>
      </c>
      <c r="E1290" s="19">
        <v>7</v>
      </c>
      <c r="F1290" s="17" t="s">
        <v>346</v>
      </c>
      <c r="G1290" s="5"/>
    </row>
    <row r="1291" ht="13.5" spans="1:7">
      <c r="A1291" s="16">
        <v>3</v>
      </c>
      <c r="B1291" s="17" t="s">
        <v>325</v>
      </c>
      <c r="C1291" s="17" t="s">
        <v>445</v>
      </c>
      <c r="D1291" s="18" t="s">
        <v>345</v>
      </c>
      <c r="E1291" s="19">
        <v>33</v>
      </c>
      <c r="F1291" s="17" t="s">
        <v>346</v>
      </c>
      <c r="G1291" s="5"/>
    </row>
    <row r="1292" ht="13.5" spans="1:7">
      <c r="A1292" s="16">
        <v>4</v>
      </c>
      <c r="B1292" s="17" t="s">
        <v>401</v>
      </c>
      <c r="C1292" s="17" t="s">
        <v>446</v>
      </c>
      <c r="D1292" s="18" t="s">
        <v>345</v>
      </c>
      <c r="E1292" s="19">
        <v>11</v>
      </c>
      <c r="F1292" s="17" t="s">
        <v>346</v>
      </c>
      <c r="G1292" s="5"/>
    </row>
    <row r="1293" ht="13.5" spans="1:7">
      <c r="A1293" s="16">
        <v>5</v>
      </c>
      <c r="B1293" s="17" t="s">
        <v>350</v>
      </c>
      <c r="C1293" s="17" t="s">
        <v>559</v>
      </c>
      <c r="D1293" s="18" t="s">
        <v>352</v>
      </c>
      <c r="E1293" s="19">
        <v>2.4</v>
      </c>
      <c r="F1293" s="17" t="s">
        <v>316</v>
      </c>
      <c r="G1293" s="5"/>
    </row>
    <row r="1294" ht="13.5" spans="1:7">
      <c r="A1294" s="16">
        <v>6</v>
      </c>
      <c r="B1294" s="17" t="s">
        <v>447</v>
      </c>
      <c r="C1294" s="17" t="s">
        <v>448</v>
      </c>
      <c r="D1294" s="18" t="s">
        <v>352</v>
      </c>
      <c r="E1294" s="19">
        <v>2</v>
      </c>
      <c r="F1294" s="17" t="s">
        <v>316</v>
      </c>
      <c r="G1294" s="5"/>
    </row>
    <row r="1295" ht="13.5" spans="1:7">
      <c r="A1295" s="16">
        <v>7</v>
      </c>
      <c r="B1295" s="17" t="s">
        <v>350</v>
      </c>
      <c r="C1295" s="17" t="s">
        <v>559</v>
      </c>
      <c r="D1295" s="18" t="s">
        <v>352</v>
      </c>
      <c r="E1295" s="19">
        <v>2</v>
      </c>
      <c r="F1295" s="17" t="s">
        <v>316</v>
      </c>
      <c r="G1295" s="5"/>
    </row>
    <row r="1296" ht="13.5" spans="1:7">
      <c r="A1296" s="16">
        <v>8</v>
      </c>
      <c r="B1296" s="17" t="s">
        <v>350</v>
      </c>
      <c r="C1296" s="17" t="s">
        <v>559</v>
      </c>
      <c r="D1296" s="18" t="s">
        <v>352</v>
      </c>
      <c r="E1296" s="19">
        <v>0.6</v>
      </c>
      <c r="F1296" s="17" t="s">
        <v>316</v>
      </c>
      <c r="G1296" s="5"/>
    </row>
    <row r="1297" ht="13.5" spans="1:7">
      <c r="A1297" s="16">
        <v>9</v>
      </c>
      <c r="B1297" s="17" t="s">
        <v>350</v>
      </c>
      <c r="C1297" s="17" t="s">
        <v>351</v>
      </c>
      <c r="D1297" s="18" t="s">
        <v>352</v>
      </c>
      <c r="E1297" s="19">
        <v>0.6</v>
      </c>
      <c r="F1297" s="17" t="s">
        <v>316</v>
      </c>
      <c r="G1297" s="5"/>
    </row>
    <row r="1298" ht="13.5" spans="1:7">
      <c r="A1298" s="16">
        <v>10</v>
      </c>
      <c r="B1298" s="17" t="s">
        <v>350</v>
      </c>
      <c r="C1298" s="17" t="s">
        <v>377</v>
      </c>
      <c r="D1298" s="18" t="s">
        <v>352</v>
      </c>
      <c r="E1298" s="19">
        <v>6</v>
      </c>
      <c r="F1298" s="17" t="s">
        <v>316</v>
      </c>
      <c r="G1298" s="5"/>
    </row>
    <row r="1299" ht="13.5" spans="1:7">
      <c r="A1299" s="16">
        <v>11</v>
      </c>
      <c r="B1299" s="17" t="s">
        <v>355</v>
      </c>
      <c r="C1299" s="17" t="s">
        <v>316</v>
      </c>
      <c r="D1299" s="18" t="s">
        <v>316</v>
      </c>
      <c r="E1299" s="19">
        <v>1</v>
      </c>
      <c r="F1299" s="17" t="s">
        <v>316</v>
      </c>
      <c r="G1299" s="5"/>
    </row>
    <row r="1300" ht="13.5" spans="1:7">
      <c r="A1300" s="16">
        <v>12</v>
      </c>
      <c r="B1300" s="17" t="s">
        <v>354</v>
      </c>
      <c r="C1300" s="17" t="s">
        <v>316</v>
      </c>
      <c r="D1300" s="18" t="s">
        <v>316</v>
      </c>
      <c r="E1300" s="19">
        <v>1</v>
      </c>
      <c r="F1300" s="17" t="s">
        <v>316</v>
      </c>
      <c r="G1300" s="5"/>
    </row>
    <row r="1301" ht="13.5" spans="1:7">
      <c r="A1301" s="16">
        <v>13</v>
      </c>
      <c r="B1301" s="17" t="s">
        <v>418</v>
      </c>
      <c r="C1301" s="17" t="s">
        <v>316</v>
      </c>
      <c r="D1301" s="18" t="s">
        <v>316</v>
      </c>
      <c r="E1301" s="19">
        <v>1</v>
      </c>
      <c r="F1301" s="17" t="s">
        <v>316</v>
      </c>
      <c r="G1301" s="5"/>
    </row>
    <row r="1302" ht="13.5" spans="1:7">
      <c r="A1302" s="16">
        <v>14</v>
      </c>
      <c r="B1302" s="17" t="s">
        <v>356</v>
      </c>
      <c r="C1302" s="17" t="s">
        <v>316</v>
      </c>
      <c r="D1302" s="18" t="s">
        <v>316</v>
      </c>
      <c r="E1302" s="19"/>
      <c r="F1302" s="17" t="s">
        <v>316</v>
      </c>
      <c r="G1302" s="5"/>
    </row>
    <row r="1303" ht="13.5" spans="1:7">
      <c r="A1303" s="16">
        <v>15</v>
      </c>
      <c r="B1303" s="17" t="s">
        <v>357</v>
      </c>
      <c r="C1303" s="17" t="s">
        <v>316</v>
      </c>
      <c r="D1303" s="18" t="s">
        <v>316</v>
      </c>
      <c r="E1303" s="19"/>
      <c r="F1303" s="17" t="s">
        <v>316</v>
      </c>
      <c r="G1303" s="5"/>
    </row>
    <row r="1304" ht="13.5" spans="1:7">
      <c r="A1304" s="20">
        <v>16</v>
      </c>
      <c r="B1304" s="21" t="s">
        <v>358</v>
      </c>
      <c r="C1304" s="22"/>
      <c r="D1304" s="20"/>
      <c r="E1304" s="23"/>
      <c r="F1304" s="22"/>
      <c r="G1304" s="22"/>
    </row>
    <row r="1305" ht="13.5" spans="1:7">
      <c r="A1305" s="20" t="s">
        <v>316</v>
      </c>
      <c r="B1305" s="21" t="s">
        <v>359</v>
      </c>
      <c r="C1305" s="22"/>
      <c r="D1305" s="20" t="s">
        <v>34</v>
      </c>
      <c r="E1305" s="23">
        <v>1</v>
      </c>
      <c r="F1305" s="22"/>
      <c r="G1305" s="22"/>
    </row>
    <row r="1306" ht="13.5" spans="1:7">
      <c r="A1306" s="70" t="s">
        <v>590</v>
      </c>
      <c r="B1306" s="12" t="s">
        <v>591</v>
      </c>
      <c r="C1306" s="13" t="s">
        <v>313</v>
      </c>
      <c r="D1306" s="12" t="s">
        <v>395</v>
      </c>
      <c r="E1306" s="12"/>
      <c r="F1306" s="12" t="s">
        <v>442</v>
      </c>
      <c r="G1306" s="14" t="s">
        <v>316</v>
      </c>
    </row>
    <row r="1307" ht="13.5" spans="1:7">
      <c r="A1307" s="15" t="s">
        <v>0</v>
      </c>
      <c r="B1307" s="15" t="s">
        <v>317</v>
      </c>
      <c r="C1307" s="15" t="s">
        <v>318</v>
      </c>
      <c r="D1307" s="15" t="s">
        <v>18</v>
      </c>
      <c r="E1307" s="15" t="s">
        <v>319</v>
      </c>
      <c r="F1307" s="15" t="s">
        <v>320</v>
      </c>
      <c r="G1307" s="15" t="s">
        <v>321</v>
      </c>
    </row>
    <row r="1308" ht="13.5" spans="1:7">
      <c r="A1308" s="16">
        <v>1</v>
      </c>
      <c r="B1308" s="17" t="s">
        <v>412</v>
      </c>
      <c r="C1308" s="17" t="s">
        <v>413</v>
      </c>
      <c r="D1308" s="18" t="s">
        <v>345</v>
      </c>
      <c r="E1308" s="19">
        <v>2</v>
      </c>
      <c r="F1308" s="17" t="s">
        <v>346</v>
      </c>
      <c r="G1308" s="5"/>
    </row>
    <row r="1309" ht="13.5" spans="1:7">
      <c r="A1309" s="16">
        <v>2</v>
      </c>
      <c r="B1309" s="17" t="s">
        <v>412</v>
      </c>
      <c r="C1309" s="17" t="s">
        <v>414</v>
      </c>
      <c r="D1309" s="18" t="s">
        <v>345</v>
      </c>
      <c r="E1309" s="19">
        <v>4</v>
      </c>
      <c r="F1309" s="17" t="s">
        <v>346</v>
      </c>
      <c r="G1309" s="5"/>
    </row>
    <row r="1310" ht="13.5" spans="1:7">
      <c r="A1310" s="16">
        <v>3</v>
      </c>
      <c r="B1310" s="17" t="s">
        <v>412</v>
      </c>
      <c r="C1310" s="17" t="s">
        <v>570</v>
      </c>
      <c r="D1310" s="18" t="s">
        <v>345</v>
      </c>
      <c r="E1310" s="19">
        <v>1</v>
      </c>
      <c r="F1310" s="17" t="s">
        <v>346</v>
      </c>
      <c r="G1310" s="5"/>
    </row>
    <row r="1311" ht="13.5" spans="1:7">
      <c r="A1311" s="16">
        <v>4</v>
      </c>
      <c r="B1311" s="17" t="s">
        <v>412</v>
      </c>
      <c r="C1311" s="17" t="s">
        <v>573</v>
      </c>
      <c r="D1311" s="18" t="s">
        <v>345</v>
      </c>
      <c r="E1311" s="19">
        <v>2</v>
      </c>
      <c r="F1311" s="17" t="s">
        <v>346</v>
      </c>
      <c r="G1311" s="5"/>
    </row>
    <row r="1312" ht="13.5" spans="1:7">
      <c r="A1312" s="16">
        <v>5</v>
      </c>
      <c r="B1312" s="17" t="s">
        <v>325</v>
      </c>
      <c r="C1312" s="17" t="s">
        <v>445</v>
      </c>
      <c r="D1312" s="18" t="s">
        <v>345</v>
      </c>
      <c r="E1312" s="19">
        <v>27</v>
      </c>
      <c r="F1312" s="17" t="s">
        <v>346</v>
      </c>
      <c r="G1312" s="5"/>
    </row>
    <row r="1313" ht="13.5" spans="1:7">
      <c r="A1313" s="16">
        <v>6</v>
      </c>
      <c r="B1313" s="17" t="s">
        <v>401</v>
      </c>
      <c r="C1313" s="17" t="s">
        <v>446</v>
      </c>
      <c r="D1313" s="18" t="s">
        <v>345</v>
      </c>
      <c r="E1313" s="19">
        <v>9</v>
      </c>
      <c r="F1313" s="17" t="s">
        <v>346</v>
      </c>
      <c r="G1313" s="5"/>
    </row>
    <row r="1314" ht="13.5" spans="1:7">
      <c r="A1314" s="16">
        <v>7</v>
      </c>
      <c r="B1314" s="17" t="s">
        <v>350</v>
      </c>
      <c r="C1314" s="17" t="s">
        <v>559</v>
      </c>
      <c r="D1314" s="18" t="s">
        <v>352</v>
      </c>
      <c r="E1314" s="19">
        <v>2.4</v>
      </c>
      <c r="F1314" s="17" t="s">
        <v>316</v>
      </c>
      <c r="G1314" s="5"/>
    </row>
    <row r="1315" ht="13.5" spans="1:7">
      <c r="A1315" s="16">
        <v>8</v>
      </c>
      <c r="B1315" s="17" t="s">
        <v>447</v>
      </c>
      <c r="C1315" s="17" t="s">
        <v>448</v>
      </c>
      <c r="D1315" s="18" t="s">
        <v>352</v>
      </c>
      <c r="E1315" s="19">
        <v>2</v>
      </c>
      <c r="F1315" s="17" t="s">
        <v>316</v>
      </c>
      <c r="G1315" s="5"/>
    </row>
    <row r="1316" ht="13.5" spans="1:7">
      <c r="A1316" s="16">
        <v>9</v>
      </c>
      <c r="B1316" s="17" t="s">
        <v>350</v>
      </c>
      <c r="C1316" s="17" t="s">
        <v>559</v>
      </c>
      <c r="D1316" s="18" t="s">
        <v>352</v>
      </c>
      <c r="E1316" s="19">
        <v>2</v>
      </c>
      <c r="F1316" s="17" t="s">
        <v>316</v>
      </c>
      <c r="G1316" s="5"/>
    </row>
    <row r="1317" ht="13.5" spans="1:7">
      <c r="A1317" s="16">
        <v>10</v>
      </c>
      <c r="B1317" s="17" t="s">
        <v>350</v>
      </c>
      <c r="C1317" s="17" t="s">
        <v>559</v>
      </c>
      <c r="D1317" s="18" t="s">
        <v>352</v>
      </c>
      <c r="E1317" s="19">
        <v>0.6</v>
      </c>
      <c r="F1317" s="17" t="s">
        <v>316</v>
      </c>
      <c r="G1317" s="5"/>
    </row>
    <row r="1318" ht="13.5" spans="1:7">
      <c r="A1318" s="16">
        <v>11</v>
      </c>
      <c r="B1318" s="17" t="s">
        <v>350</v>
      </c>
      <c r="C1318" s="17" t="s">
        <v>351</v>
      </c>
      <c r="D1318" s="18" t="s">
        <v>352</v>
      </c>
      <c r="E1318" s="19">
        <v>0.6</v>
      </c>
      <c r="F1318" s="17" t="s">
        <v>316</v>
      </c>
      <c r="G1318" s="5"/>
    </row>
    <row r="1319" ht="13.5" spans="1:7">
      <c r="A1319" s="16">
        <v>12</v>
      </c>
      <c r="B1319" s="17" t="s">
        <v>350</v>
      </c>
      <c r="C1319" s="17" t="s">
        <v>377</v>
      </c>
      <c r="D1319" s="18" t="s">
        <v>352</v>
      </c>
      <c r="E1319" s="19">
        <v>6</v>
      </c>
      <c r="F1319" s="17" t="s">
        <v>316</v>
      </c>
      <c r="G1319" s="5"/>
    </row>
    <row r="1320" ht="13.5" spans="1:7">
      <c r="A1320" s="16">
        <v>13</v>
      </c>
      <c r="B1320" s="17" t="s">
        <v>355</v>
      </c>
      <c r="C1320" s="17" t="s">
        <v>316</v>
      </c>
      <c r="D1320" s="18" t="s">
        <v>316</v>
      </c>
      <c r="E1320" s="19">
        <v>1</v>
      </c>
      <c r="F1320" s="17" t="s">
        <v>316</v>
      </c>
      <c r="G1320" s="5"/>
    </row>
    <row r="1321" ht="13.5" spans="1:7">
      <c r="A1321" s="16">
        <v>14</v>
      </c>
      <c r="B1321" s="17" t="s">
        <v>354</v>
      </c>
      <c r="C1321" s="17" t="s">
        <v>316</v>
      </c>
      <c r="D1321" s="18" t="s">
        <v>316</v>
      </c>
      <c r="E1321" s="19">
        <v>1</v>
      </c>
      <c r="F1321" s="17" t="s">
        <v>316</v>
      </c>
      <c r="G1321" s="5"/>
    </row>
    <row r="1322" ht="13.5" spans="1:7">
      <c r="A1322" s="16">
        <v>15</v>
      </c>
      <c r="B1322" s="17" t="s">
        <v>418</v>
      </c>
      <c r="C1322" s="17" t="s">
        <v>316</v>
      </c>
      <c r="D1322" s="18" t="s">
        <v>316</v>
      </c>
      <c r="E1322" s="19">
        <v>1</v>
      </c>
      <c r="F1322" s="17" t="s">
        <v>316</v>
      </c>
      <c r="G1322" s="5"/>
    </row>
    <row r="1323" ht="13.5" spans="1:7">
      <c r="A1323" s="16">
        <v>16</v>
      </c>
      <c r="B1323" s="17" t="s">
        <v>356</v>
      </c>
      <c r="C1323" s="17" t="s">
        <v>316</v>
      </c>
      <c r="D1323" s="18" t="s">
        <v>316</v>
      </c>
      <c r="E1323" s="19"/>
      <c r="F1323" s="17" t="s">
        <v>316</v>
      </c>
      <c r="G1323" s="5"/>
    </row>
    <row r="1324" ht="13.5" spans="1:7">
      <c r="A1324" s="16">
        <v>17</v>
      </c>
      <c r="B1324" s="17" t="s">
        <v>357</v>
      </c>
      <c r="C1324" s="17" t="s">
        <v>316</v>
      </c>
      <c r="D1324" s="18" t="s">
        <v>316</v>
      </c>
      <c r="E1324" s="19"/>
      <c r="F1324" s="17" t="s">
        <v>316</v>
      </c>
      <c r="G1324" s="5"/>
    </row>
    <row r="1325" ht="13.5" spans="1:7">
      <c r="A1325" s="20">
        <v>18</v>
      </c>
      <c r="B1325" s="21" t="s">
        <v>358</v>
      </c>
      <c r="C1325" s="22"/>
      <c r="D1325" s="20"/>
      <c r="E1325" s="23"/>
      <c r="F1325" s="22"/>
      <c r="G1325" s="22"/>
    </row>
    <row r="1326" ht="13.5" spans="1:7">
      <c r="A1326" s="20" t="s">
        <v>316</v>
      </c>
      <c r="B1326" s="21" t="s">
        <v>359</v>
      </c>
      <c r="C1326" s="22"/>
      <c r="D1326" s="20" t="s">
        <v>34</v>
      </c>
      <c r="E1326" s="23">
        <v>1</v>
      </c>
      <c r="F1326" s="22"/>
      <c r="G1326" s="22"/>
    </row>
    <row r="1327" ht="13.5" spans="1:7">
      <c r="A1327" s="70" t="s">
        <v>592</v>
      </c>
      <c r="B1327" s="12" t="s">
        <v>593</v>
      </c>
      <c r="C1327" s="13" t="s">
        <v>313</v>
      </c>
      <c r="D1327" s="12" t="s">
        <v>395</v>
      </c>
      <c r="E1327" s="12"/>
      <c r="F1327" s="12" t="s">
        <v>442</v>
      </c>
      <c r="G1327" s="14" t="s">
        <v>316</v>
      </c>
    </row>
    <row r="1328" ht="13.5" spans="1:7">
      <c r="A1328" s="15" t="s">
        <v>0</v>
      </c>
      <c r="B1328" s="15" t="s">
        <v>317</v>
      </c>
      <c r="C1328" s="15" t="s">
        <v>318</v>
      </c>
      <c r="D1328" s="15" t="s">
        <v>18</v>
      </c>
      <c r="E1328" s="15" t="s">
        <v>319</v>
      </c>
      <c r="F1328" s="15" t="s">
        <v>320</v>
      </c>
      <c r="G1328" s="15" t="s">
        <v>321</v>
      </c>
    </row>
    <row r="1329" ht="13.5" spans="1:7">
      <c r="A1329" s="16">
        <v>1</v>
      </c>
      <c r="B1329" s="17" t="s">
        <v>412</v>
      </c>
      <c r="C1329" s="17" t="s">
        <v>413</v>
      </c>
      <c r="D1329" s="18" t="s">
        <v>345</v>
      </c>
      <c r="E1329" s="19">
        <v>2</v>
      </c>
      <c r="F1329" s="17" t="s">
        <v>346</v>
      </c>
      <c r="G1329" s="5"/>
    </row>
    <row r="1330" ht="13.5" spans="1:7">
      <c r="A1330" s="16">
        <v>2</v>
      </c>
      <c r="B1330" s="17" t="s">
        <v>412</v>
      </c>
      <c r="C1330" s="17" t="s">
        <v>414</v>
      </c>
      <c r="D1330" s="18" t="s">
        <v>345</v>
      </c>
      <c r="E1330" s="19">
        <v>6</v>
      </c>
      <c r="F1330" s="17" t="s">
        <v>346</v>
      </c>
      <c r="G1330" s="5"/>
    </row>
    <row r="1331" ht="13.5" spans="1:7">
      <c r="A1331" s="16">
        <v>3</v>
      </c>
      <c r="B1331" s="17" t="s">
        <v>412</v>
      </c>
      <c r="C1331" s="17" t="s">
        <v>570</v>
      </c>
      <c r="D1331" s="18" t="s">
        <v>345</v>
      </c>
      <c r="E1331" s="19">
        <v>2</v>
      </c>
      <c r="F1331" s="17" t="s">
        <v>346</v>
      </c>
      <c r="G1331" s="5"/>
    </row>
    <row r="1332" ht="13.5" spans="1:7">
      <c r="A1332" s="16">
        <v>4</v>
      </c>
      <c r="B1332" s="17" t="s">
        <v>325</v>
      </c>
      <c r="C1332" s="17" t="s">
        <v>445</v>
      </c>
      <c r="D1332" s="18" t="s">
        <v>345</v>
      </c>
      <c r="E1332" s="19">
        <v>30</v>
      </c>
      <c r="F1332" s="17" t="s">
        <v>346</v>
      </c>
      <c r="G1332" s="5"/>
    </row>
    <row r="1333" ht="13.5" spans="1:7">
      <c r="A1333" s="16">
        <v>5</v>
      </c>
      <c r="B1333" s="17" t="s">
        <v>401</v>
      </c>
      <c r="C1333" s="17" t="s">
        <v>446</v>
      </c>
      <c r="D1333" s="18" t="s">
        <v>345</v>
      </c>
      <c r="E1333" s="19">
        <v>10</v>
      </c>
      <c r="F1333" s="17" t="s">
        <v>346</v>
      </c>
      <c r="G1333" s="5"/>
    </row>
    <row r="1334" ht="13.5" spans="1:7">
      <c r="A1334" s="16">
        <v>6</v>
      </c>
      <c r="B1334" s="17" t="s">
        <v>350</v>
      </c>
      <c r="C1334" s="17" t="s">
        <v>559</v>
      </c>
      <c r="D1334" s="18" t="s">
        <v>352</v>
      </c>
      <c r="E1334" s="19">
        <v>2.4</v>
      </c>
      <c r="F1334" s="17" t="s">
        <v>316</v>
      </c>
      <c r="G1334" s="5"/>
    </row>
    <row r="1335" ht="13.5" spans="1:7">
      <c r="A1335" s="16">
        <v>7</v>
      </c>
      <c r="B1335" s="17" t="s">
        <v>447</v>
      </c>
      <c r="C1335" s="17" t="s">
        <v>448</v>
      </c>
      <c r="D1335" s="18" t="s">
        <v>352</v>
      </c>
      <c r="E1335" s="19">
        <v>2</v>
      </c>
      <c r="F1335" s="17" t="s">
        <v>316</v>
      </c>
      <c r="G1335" s="5"/>
    </row>
    <row r="1336" ht="13.5" spans="1:7">
      <c r="A1336" s="16">
        <v>8</v>
      </c>
      <c r="B1336" s="17" t="s">
        <v>350</v>
      </c>
      <c r="C1336" s="17" t="s">
        <v>559</v>
      </c>
      <c r="D1336" s="18" t="s">
        <v>352</v>
      </c>
      <c r="E1336" s="19">
        <v>2</v>
      </c>
      <c r="F1336" s="17" t="s">
        <v>316</v>
      </c>
      <c r="G1336" s="5"/>
    </row>
    <row r="1337" ht="13.5" spans="1:7">
      <c r="A1337" s="16">
        <v>9</v>
      </c>
      <c r="B1337" s="17" t="s">
        <v>350</v>
      </c>
      <c r="C1337" s="17" t="s">
        <v>559</v>
      </c>
      <c r="D1337" s="18" t="s">
        <v>352</v>
      </c>
      <c r="E1337" s="19">
        <v>0.6</v>
      </c>
      <c r="F1337" s="17" t="s">
        <v>316</v>
      </c>
      <c r="G1337" s="5"/>
    </row>
    <row r="1338" ht="13.5" spans="1:7">
      <c r="A1338" s="16">
        <v>10</v>
      </c>
      <c r="B1338" s="17" t="s">
        <v>350</v>
      </c>
      <c r="C1338" s="17" t="s">
        <v>351</v>
      </c>
      <c r="D1338" s="18" t="s">
        <v>352</v>
      </c>
      <c r="E1338" s="19">
        <v>0.6</v>
      </c>
      <c r="F1338" s="17" t="s">
        <v>316</v>
      </c>
      <c r="G1338" s="5"/>
    </row>
    <row r="1339" ht="13.5" spans="1:7">
      <c r="A1339" s="16">
        <v>11</v>
      </c>
      <c r="B1339" s="17" t="s">
        <v>350</v>
      </c>
      <c r="C1339" s="17" t="s">
        <v>377</v>
      </c>
      <c r="D1339" s="18" t="s">
        <v>352</v>
      </c>
      <c r="E1339" s="19">
        <v>6</v>
      </c>
      <c r="F1339" s="17" t="s">
        <v>316</v>
      </c>
      <c r="G1339" s="5"/>
    </row>
    <row r="1340" ht="13.5" spans="1:7">
      <c r="A1340" s="16">
        <v>12</v>
      </c>
      <c r="B1340" s="17" t="s">
        <v>355</v>
      </c>
      <c r="C1340" s="17" t="s">
        <v>316</v>
      </c>
      <c r="D1340" s="18" t="s">
        <v>316</v>
      </c>
      <c r="E1340" s="19">
        <v>1</v>
      </c>
      <c r="F1340" s="17" t="s">
        <v>316</v>
      </c>
      <c r="G1340" s="5"/>
    </row>
    <row r="1341" ht="13.5" spans="1:7">
      <c r="A1341" s="16">
        <v>13</v>
      </c>
      <c r="B1341" s="17" t="s">
        <v>354</v>
      </c>
      <c r="C1341" s="17" t="s">
        <v>316</v>
      </c>
      <c r="D1341" s="18" t="s">
        <v>316</v>
      </c>
      <c r="E1341" s="19">
        <v>1</v>
      </c>
      <c r="F1341" s="17" t="s">
        <v>316</v>
      </c>
      <c r="G1341" s="5"/>
    </row>
    <row r="1342" ht="13.5" spans="1:7">
      <c r="A1342" s="16">
        <v>14</v>
      </c>
      <c r="B1342" s="17" t="s">
        <v>418</v>
      </c>
      <c r="C1342" s="17" t="s">
        <v>316</v>
      </c>
      <c r="D1342" s="18" t="s">
        <v>316</v>
      </c>
      <c r="E1342" s="19">
        <v>1</v>
      </c>
      <c r="F1342" s="17" t="s">
        <v>316</v>
      </c>
      <c r="G1342" s="5"/>
    </row>
    <row r="1343" ht="13.5" spans="1:7">
      <c r="A1343" s="16">
        <v>15</v>
      </c>
      <c r="B1343" s="17" t="s">
        <v>356</v>
      </c>
      <c r="C1343" s="17" t="s">
        <v>316</v>
      </c>
      <c r="D1343" s="18" t="s">
        <v>316</v>
      </c>
      <c r="E1343" s="19"/>
      <c r="F1343" s="17" t="s">
        <v>316</v>
      </c>
      <c r="G1343" s="5"/>
    </row>
    <row r="1344" ht="13.5" spans="1:7">
      <c r="A1344" s="16">
        <v>16</v>
      </c>
      <c r="B1344" s="17" t="s">
        <v>357</v>
      </c>
      <c r="C1344" s="17" t="s">
        <v>316</v>
      </c>
      <c r="D1344" s="18" t="s">
        <v>316</v>
      </c>
      <c r="E1344" s="19"/>
      <c r="F1344" s="17" t="s">
        <v>316</v>
      </c>
      <c r="G1344" s="5"/>
    </row>
    <row r="1345" ht="13.5" spans="1:7">
      <c r="A1345" s="20">
        <v>17</v>
      </c>
      <c r="B1345" s="21" t="s">
        <v>358</v>
      </c>
      <c r="C1345" s="22"/>
      <c r="D1345" s="20"/>
      <c r="E1345" s="23"/>
      <c r="F1345" s="22"/>
      <c r="G1345" s="22"/>
    </row>
    <row r="1346" ht="13.5" spans="1:7">
      <c r="A1346" s="20" t="s">
        <v>316</v>
      </c>
      <c r="B1346" s="21" t="s">
        <v>359</v>
      </c>
      <c r="C1346" s="22"/>
      <c r="D1346" s="20" t="s">
        <v>34</v>
      </c>
      <c r="E1346" s="23">
        <v>1</v>
      </c>
      <c r="F1346" s="22"/>
      <c r="G1346" s="22"/>
    </row>
    <row r="1347" ht="13.5" spans="1:7">
      <c r="A1347" s="70" t="s">
        <v>594</v>
      </c>
      <c r="B1347" s="12" t="s">
        <v>595</v>
      </c>
      <c r="C1347" s="13" t="s">
        <v>313</v>
      </c>
      <c r="D1347" s="12" t="s">
        <v>395</v>
      </c>
      <c r="E1347" s="12"/>
      <c r="F1347" s="12" t="s">
        <v>442</v>
      </c>
      <c r="G1347" s="14" t="s">
        <v>316</v>
      </c>
    </row>
    <row r="1348" ht="13.5" spans="1:7">
      <c r="A1348" s="15" t="s">
        <v>0</v>
      </c>
      <c r="B1348" s="15" t="s">
        <v>317</v>
      </c>
      <c r="C1348" s="15" t="s">
        <v>318</v>
      </c>
      <c r="D1348" s="15" t="s">
        <v>18</v>
      </c>
      <c r="E1348" s="15" t="s">
        <v>319</v>
      </c>
      <c r="F1348" s="15" t="s">
        <v>320</v>
      </c>
      <c r="G1348" s="15" t="s">
        <v>321</v>
      </c>
    </row>
    <row r="1349" ht="13.5" spans="1:7">
      <c r="A1349" s="16">
        <v>1</v>
      </c>
      <c r="B1349" s="17" t="s">
        <v>412</v>
      </c>
      <c r="C1349" s="17" t="s">
        <v>413</v>
      </c>
      <c r="D1349" s="18" t="s">
        <v>345</v>
      </c>
      <c r="E1349" s="19">
        <v>4</v>
      </c>
      <c r="F1349" s="17" t="s">
        <v>346</v>
      </c>
      <c r="G1349" s="5"/>
    </row>
    <row r="1350" ht="13.5" spans="1:7">
      <c r="A1350" s="16">
        <v>2</v>
      </c>
      <c r="B1350" s="17" t="s">
        <v>412</v>
      </c>
      <c r="C1350" s="17" t="s">
        <v>414</v>
      </c>
      <c r="D1350" s="18" t="s">
        <v>345</v>
      </c>
      <c r="E1350" s="19">
        <v>7</v>
      </c>
      <c r="F1350" s="17" t="s">
        <v>346</v>
      </c>
      <c r="G1350" s="5"/>
    </row>
    <row r="1351" ht="13.5" spans="1:7">
      <c r="A1351" s="16">
        <v>3</v>
      </c>
      <c r="B1351" s="17" t="s">
        <v>325</v>
      </c>
      <c r="C1351" s="17" t="s">
        <v>445</v>
      </c>
      <c r="D1351" s="18" t="s">
        <v>345</v>
      </c>
      <c r="E1351" s="19">
        <v>33</v>
      </c>
      <c r="F1351" s="17" t="s">
        <v>346</v>
      </c>
      <c r="G1351" s="5"/>
    </row>
    <row r="1352" ht="13.5" spans="1:7">
      <c r="A1352" s="16">
        <v>4</v>
      </c>
      <c r="B1352" s="17" t="s">
        <v>401</v>
      </c>
      <c r="C1352" s="17" t="s">
        <v>446</v>
      </c>
      <c r="D1352" s="18" t="s">
        <v>345</v>
      </c>
      <c r="E1352" s="19">
        <v>11</v>
      </c>
      <c r="F1352" s="17" t="s">
        <v>346</v>
      </c>
      <c r="G1352" s="5"/>
    </row>
    <row r="1353" ht="13.5" spans="1:7">
      <c r="A1353" s="16">
        <v>5</v>
      </c>
      <c r="B1353" s="17" t="s">
        <v>350</v>
      </c>
      <c r="C1353" s="17" t="s">
        <v>559</v>
      </c>
      <c r="D1353" s="18" t="s">
        <v>352</v>
      </c>
      <c r="E1353" s="19">
        <v>2.4</v>
      </c>
      <c r="F1353" s="17" t="s">
        <v>316</v>
      </c>
      <c r="G1353" s="5"/>
    </row>
    <row r="1354" ht="13.5" spans="1:7">
      <c r="A1354" s="16">
        <v>6</v>
      </c>
      <c r="B1354" s="17" t="s">
        <v>447</v>
      </c>
      <c r="C1354" s="17" t="s">
        <v>448</v>
      </c>
      <c r="D1354" s="18" t="s">
        <v>352</v>
      </c>
      <c r="E1354" s="19">
        <v>2</v>
      </c>
      <c r="F1354" s="17" t="s">
        <v>316</v>
      </c>
      <c r="G1354" s="5"/>
    </row>
    <row r="1355" ht="13.5" spans="1:7">
      <c r="A1355" s="16">
        <v>7</v>
      </c>
      <c r="B1355" s="17" t="s">
        <v>350</v>
      </c>
      <c r="C1355" s="17" t="s">
        <v>559</v>
      </c>
      <c r="D1355" s="18" t="s">
        <v>352</v>
      </c>
      <c r="E1355" s="19">
        <v>2</v>
      </c>
      <c r="F1355" s="17" t="s">
        <v>316</v>
      </c>
      <c r="G1355" s="5"/>
    </row>
    <row r="1356" ht="13.5" spans="1:7">
      <c r="A1356" s="16">
        <v>8</v>
      </c>
      <c r="B1356" s="17" t="s">
        <v>350</v>
      </c>
      <c r="C1356" s="17" t="s">
        <v>559</v>
      </c>
      <c r="D1356" s="18" t="s">
        <v>352</v>
      </c>
      <c r="E1356" s="19">
        <v>0.6</v>
      </c>
      <c r="F1356" s="17" t="s">
        <v>316</v>
      </c>
      <c r="G1356" s="5"/>
    </row>
    <row r="1357" ht="13.5" spans="1:7">
      <c r="A1357" s="16">
        <v>9</v>
      </c>
      <c r="B1357" s="17" t="s">
        <v>350</v>
      </c>
      <c r="C1357" s="17" t="s">
        <v>351</v>
      </c>
      <c r="D1357" s="18" t="s">
        <v>352</v>
      </c>
      <c r="E1357" s="19">
        <v>0.6</v>
      </c>
      <c r="F1357" s="17" t="s">
        <v>316</v>
      </c>
      <c r="G1357" s="5"/>
    </row>
    <row r="1358" ht="13.5" spans="1:7">
      <c r="A1358" s="16">
        <v>10</v>
      </c>
      <c r="B1358" s="17" t="s">
        <v>350</v>
      </c>
      <c r="C1358" s="17" t="s">
        <v>377</v>
      </c>
      <c r="D1358" s="18" t="s">
        <v>352</v>
      </c>
      <c r="E1358" s="19">
        <v>6</v>
      </c>
      <c r="F1358" s="17" t="s">
        <v>316</v>
      </c>
      <c r="G1358" s="5"/>
    </row>
    <row r="1359" ht="13.5" spans="1:7">
      <c r="A1359" s="16">
        <v>11</v>
      </c>
      <c r="B1359" s="17" t="s">
        <v>355</v>
      </c>
      <c r="C1359" s="17" t="s">
        <v>316</v>
      </c>
      <c r="D1359" s="18" t="s">
        <v>316</v>
      </c>
      <c r="E1359" s="19">
        <v>1</v>
      </c>
      <c r="F1359" s="17" t="s">
        <v>316</v>
      </c>
      <c r="G1359" s="5"/>
    </row>
    <row r="1360" ht="13.5" spans="1:7">
      <c r="A1360" s="16">
        <v>12</v>
      </c>
      <c r="B1360" s="17" t="s">
        <v>354</v>
      </c>
      <c r="C1360" s="17" t="s">
        <v>316</v>
      </c>
      <c r="D1360" s="18" t="s">
        <v>316</v>
      </c>
      <c r="E1360" s="19">
        <v>1</v>
      </c>
      <c r="F1360" s="17" t="s">
        <v>316</v>
      </c>
      <c r="G1360" s="5"/>
    </row>
    <row r="1361" ht="13.5" spans="1:7">
      <c r="A1361" s="16">
        <v>13</v>
      </c>
      <c r="B1361" s="17" t="s">
        <v>418</v>
      </c>
      <c r="C1361" s="17" t="s">
        <v>316</v>
      </c>
      <c r="D1361" s="18" t="s">
        <v>316</v>
      </c>
      <c r="E1361" s="19">
        <v>1</v>
      </c>
      <c r="F1361" s="17" t="s">
        <v>316</v>
      </c>
      <c r="G1361" s="5"/>
    </row>
    <row r="1362" ht="13.5" spans="1:7">
      <c r="A1362" s="16">
        <v>14</v>
      </c>
      <c r="B1362" s="17" t="s">
        <v>356</v>
      </c>
      <c r="C1362" s="17" t="s">
        <v>316</v>
      </c>
      <c r="D1362" s="18" t="s">
        <v>316</v>
      </c>
      <c r="E1362" s="19"/>
      <c r="F1362" s="17" t="s">
        <v>316</v>
      </c>
      <c r="G1362" s="5"/>
    </row>
    <row r="1363" ht="13.5" spans="1:7">
      <c r="A1363" s="16">
        <v>15</v>
      </c>
      <c r="B1363" s="17" t="s">
        <v>357</v>
      </c>
      <c r="C1363" s="17" t="s">
        <v>316</v>
      </c>
      <c r="D1363" s="18" t="s">
        <v>316</v>
      </c>
      <c r="E1363" s="19"/>
      <c r="F1363" s="17" t="s">
        <v>316</v>
      </c>
      <c r="G1363" s="5"/>
    </row>
    <row r="1364" ht="13.5" spans="1:7">
      <c r="A1364" s="20">
        <v>16</v>
      </c>
      <c r="B1364" s="21" t="s">
        <v>358</v>
      </c>
      <c r="C1364" s="22"/>
      <c r="D1364" s="20"/>
      <c r="E1364" s="23"/>
      <c r="F1364" s="22"/>
      <c r="G1364" s="22"/>
    </row>
    <row r="1365" ht="13.5" spans="1:7">
      <c r="A1365" s="20" t="s">
        <v>316</v>
      </c>
      <c r="B1365" s="21" t="s">
        <v>359</v>
      </c>
      <c r="C1365" s="22"/>
      <c r="D1365" s="20" t="s">
        <v>34</v>
      </c>
      <c r="E1365" s="23">
        <v>1</v>
      </c>
      <c r="F1365" s="22"/>
      <c r="G1365" s="22"/>
    </row>
    <row r="1366" ht="13.5" spans="1:7">
      <c r="A1366" s="70" t="s">
        <v>596</v>
      </c>
      <c r="B1366" s="12" t="s">
        <v>597</v>
      </c>
      <c r="C1366" s="13" t="s">
        <v>313</v>
      </c>
      <c r="D1366" s="12" t="s">
        <v>395</v>
      </c>
      <c r="E1366" s="12"/>
      <c r="F1366" s="12" t="s">
        <v>442</v>
      </c>
      <c r="G1366" s="14" t="s">
        <v>316</v>
      </c>
    </row>
    <row r="1367" ht="13.5" spans="1:7">
      <c r="A1367" s="15" t="s">
        <v>0</v>
      </c>
      <c r="B1367" s="15" t="s">
        <v>317</v>
      </c>
      <c r="C1367" s="15" t="s">
        <v>318</v>
      </c>
      <c r="D1367" s="15" t="s">
        <v>18</v>
      </c>
      <c r="E1367" s="15" t="s">
        <v>319</v>
      </c>
      <c r="F1367" s="15" t="s">
        <v>320</v>
      </c>
      <c r="G1367" s="15" t="s">
        <v>321</v>
      </c>
    </row>
    <row r="1368" ht="13.5" spans="1:7">
      <c r="A1368" s="16">
        <v>1</v>
      </c>
      <c r="B1368" s="17" t="s">
        <v>412</v>
      </c>
      <c r="C1368" s="17" t="s">
        <v>413</v>
      </c>
      <c r="D1368" s="18" t="s">
        <v>345</v>
      </c>
      <c r="E1368" s="19">
        <v>6</v>
      </c>
      <c r="F1368" s="17" t="s">
        <v>346</v>
      </c>
      <c r="G1368" s="5"/>
    </row>
    <row r="1369" ht="13.5" spans="1:7">
      <c r="A1369" s="16">
        <v>2</v>
      </c>
      <c r="B1369" s="17" t="s">
        <v>412</v>
      </c>
      <c r="C1369" s="17" t="s">
        <v>414</v>
      </c>
      <c r="D1369" s="18" t="s">
        <v>345</v>
      </c>
      <c r="E1369" s="19">
        <v>6</v>
      </c>
      <c r="F1369" s="17" t="s">
        <v>346</v>
      </c>
      <c r="G1369" s="5"/>
    </row>
    <row r="1370" ht="13.5" spans="1:7">
      <c r="A1370" s="16">
        <v>3</v>
      </c>
      <c r="B1370" s="17" t="s">
        <v>325</v>
      </c>
      <c r="C1370" s="17" t="s">
        <v>445</v>
      </c>
      <c r="D1370" s="18" t="s">
        <v>345</v>
      </c>
      <c r="E1370" s="19">
        <v>36</v>
      </c>
      <c r="F1370" s="17" t="s">
        <v>346</v>
      </c>
      <c r="G1370" s="5"/>
    </row>
    <row r="1371" ht="13.5" spans="1:7">
      <c r="A1371" s="16">
        <v>4</v>
      </c>
      <c r="B1371" s="17" t="s">
        <v>401</v>
      </c>
      <c r="C1371" s="17" t="s">
        <v>446</v>
      </c>
      <c r="D1371" s="18" t="s">
        <v>345</v>
      </c>
      <c r="E1371" s="19">
        <v>12</v>
      </c>
      <c r="F1371" s="17" t="s">
        <v>346</v>
      </c>
      <c r="G1371" s="5"/>
    </row>
    <row r="1372" ht="13.5" spans="1:7">
      <c r="A1372" s="16">
        <v>5</v>
      </c>
      <c r="B1372" s="17" t="s">
        <v>350</v>
      </c>
      <c r="C1372" s="17" t="s">
        <v>559</v>
      </c>
      <c r="D1372" s="18" t="s">
        <v>352</v>
      </c>
      <c r="E1372" s="19">
        <v>2.4</v>
      </c>
      <c r="F1372" s="17" t="s">
        <v>316</v>
      </c>
      <c r="G1372" s="5"/>
    </row>
    <row r="1373" ht="13.5" spans="1:7">
      <c r="A1373" s="16">
        <v>6</v>
      </c>
      <c r="B1373" s="17" t="s">
        <v>447</v>
      </c>
      <c r="C1373" s="17" t="s">
        <v>448</v>
      </c>
      <c r="D1373" s="18" t="s">
        <v>352</v>
      </c>
      <c r="E1373" s="19">
        <v>2</v>
      </c>
      <c r="F1373" s="17" t="s">
        <v>316</v>
      </c>
      <c r="G1373" s="5"/>
    </row>
    <row r="1374" ht="13.5" spans="1:7">
      <c r="A1374" s="16">
        <v>7</v>
      </c>
      <c r="B1374" s="17" t="s">
        <v>350</v>
      </c>
      <c r="C1374" s="17" t="s">
        <v>559</v>
      </c>
      <c r="D1374" s="18" t="s">
        <v>352</v>
      </c>
      <c r="E1374" s="19">
        <v>2</v>
      </c>
      <c r="F1374" s="17" t="s">
        <v>316</v>
      </c>
      <c r="G1374" s="5"/>
    </row>
    <row r="1375" ht="13.5" spans="1:7">
      <c r="A1375" s="16">
        <v>8</v>
      </c>
      <c r="B1375" s="17" t="s">
        <v>350</v>
      </c>
      <c r="C1375" s="17" t="s">
        <v>559</v>
      </c>
      <c r="D1375" s="18" t="s">
        <v>352</v>
      </c>
      <c r="E1375" s="19">
        <v>0.6</v>
      </c>
      <c r="F1375" s="17" t="s">
        <v>316</v>
      </c>
      <c r="G1375" s="5"/>
    </row>
    <row r="1376" ht="13.5" spans="1:7">
      <c r="A1376" s="16">
        <v>9</v>
      </c>
      <c r="B1376" s="17" t="s">
        <v>350</v>
      </c>
      <c r="C1376" s="17" t="s">
        <v>351</v>
      </c>
      <c r="D1376" s="18" t="s">
        <v>352</v>
      </c>
      <c r="E1376" s="19">
        <v>0.6</v>
      </c>
      <c r="F1376" s="17" t="s">
        <v>316</v>
      </c>
      <c r="G1376" s="5"/>
    </row>
    <row r="1377" ht="13.5" spans="1:7">
      <c r="A1377" s="16">
        <v>10</v>
      </c>
      <c r="B1377" s="17" t="s">
        <v>350</v>
      </c>
      <c r="C1377" s="17" t="s">
        <v>377</v>
      </c>
      <c r="D1377" s="18" t="s">
        <v>352</v>
      </c>
      <c r="E1377" s="19">
        <v>6</v>
      </c>
      <c r="F1377" s="17" t="s">
        <v>316</v>
      </c>
      <c r="G1377" s="5"/>
    </row>
    <row r="1378" ht="13.5" spans="1:7">
      <c r="A1378" s="16">
        <v>11</v>
      </c>
      <c r="B1378" s="17" t="s">
        <v>355</v>
      </c>
      <c r="C1378" s="17" t="s">
        <v>316</v>
      </c>
      <c r="D1378" s="18" t="s">
        <v>316</v>
      </c>
      <c r="E1378" s="19">
        <v>1</v>
      </c>
      <c r="F1378" s="17" t="s">
        <v>316</v>
      </c>
      <c r="G1378" s="5"/>
    </row>
    <row r="1379" ht="13.5" spans="1:7">
      <c r="A1379" s="16">
        <v>12</v>
      </c>
      <c r="B1379" s="17" t="s">
        <v>354</v>
      </c>
      <c r="C1379" s="17" t="s">
        <v>316</v>
      </c>
      <c r="D1379" s="18" t="s">
        <v>316</v>
      </c>
      <c r="E1379" s="19">
        <v>1</v>
      </c>
      <c r="F1379" s="17" t="s">
        <v>316</v>
      </c>
      <c r="G1379" s="5"/>
    </row>
    <row r="1380" ht="13.5" spans="1:7">
      <c r="A1380" s="16">
        <v>13</v>
      </c>
      <c r="B1380" s="17" t="s">
        <v>418</v>
      </c>
      <c r="C1380" s="17" t="s">
        <v>316</v>
      </c>
      <c r="D1380" s="18" t="s">
        <v>316</v>
      </c>
      <c r="E1380" s="19">
        <v>1</v>
      </c>
      <c r="F1380" s="17" t="s">
        <v>316</v>
      </c>
      <c r="G1380" s="5"/>
    </row>
    <row r="1381" ht="13.5" spans="1:7">
      <c r="A1381" s="16">
        <v>14</v>
      </c>
      <c r="B1381" s="17" t="s">
        <v>356</v>
      </c>
      <c r="C1381" s="17" t="s">
        <v>316</v>
      </c>
      <c r="D1381" s="18" t="s">
        <v>316</v>
      </c>
      <c r="E1381" s="19"/>
      <c r="F1381" s="17" t="s">
        <v>316</v>
      </c>
      <c r="G1381" s="5"/>
    </row>
    <row r="1382" ht="13.5" spans="1:7">
      <c r="A1382" s="16">
        <v>15</v>
      </c>
      <c r="B1382" s="17" t="s">
        <v>357</v>
      </c>
      <c r="C1382" s="17" t="s">
        <v>316</v>
      </c>
      <c r="D1382" s="18" t="s">
        <v>316</v>
      </c>
      <c r="E1382" s="19"/>
      <c r="F1382" s="17" t="s">
        <v>316</v>
      </c>
      <c r="G1382" s="5"/>
    </row>
    <row r="1383" ht="13.5" spans="1:7">
      <c r="A1383" s="20">
        <v>16</v>
      </c>
      <c r="B1383" s="21" t="s">
        <v>358</v>
      </c>
      <c r="C1383" s="22"/>
      <c r="D1383" s="20"/>
      <c r="E1383" s="23"/>
      <c r="F1383" s="22"/>
      <c r="G1383" s="22"/>
    </row>
    <row r="1384" ht="13.5" spans="1:7">
      <c r="A1384" s="20" t="s">
        <v>316</v>
      </c>
      <c r="B1384" s="21" t="s">
        <v>359</v>
      </c>
      <c r="C1384" s="22"/>
      <c r="D1384" s="20" t="s">
        <v>34</v>
      </c>
      <c r="E1384" s="23">
        <v>1</v>
      </c>
      <c r="F1384" s="22"/>
      <c r="G1384" s="22"/>
    </row>
    <row r="1385" ht="13.5" spans="1:7">
      <c r="A1385" s="70" t="s">
        <v>598</v>
      </c>
      <c r="B1385" s="12" t="s">
        <v>599</v>
      </c>
      <c r="C1385" s="13" t="s">
        <v>313</v>
      </c>
      <c r="D1385" s="12" t="s">
        <v>600</v>
      </c>
      <c r="E1385" s="12"/>
      <c r="F1385" s="12" t="s">
        <v>473</v>
      </c>
      <c r="G1385" s="14" t="s">
        <v>316</v>
      </c>
    </row>
    <row r="1386" ht="13.5" spans="1:7">
      <c r="A1386" s="15" t="s">
        <v>0</v>
      </c>
      <c r="B1386" s="15" t="s">
        <v>317</v>
      </c>
      <c r="C1386" s="15" t="s">
        <v>318</v>
      </c>
      <c r="D1386" s="15" t="s">
        <v>18</v>
      </c>
      <c r="E1386" s="15" t="s">
        <v>319</v>
      </c>
      <c r="F1386" s="15" t="s">
        <v>320</v>
      </c>
      <c r="G1386" s="15" t="s">
        <v>321</v>
      </c>
    </row>
    <row r="1387" ht="13.5" spans="1:7">
      <c r="A1387" s="16">
        <v>1</v>
      </c>
      <c r="B1387" s="17" t="s">
        <v>473</v>
      </c>
      <c r="C1387" s="17" t="s">
        <v>600</v>
      </c>
      <c r="D1387" s="18" t="s">
        <v>34</v>
      </c>
      <c r="E1387" s="19">
        <v>1</v>
      </c>
      <c r="F1387" s="17" t="s">
        <v>35</v>
      </c>
      <c r="G1387" s="5"/>
    </row>
    <row r="1388" ht="13.5" spans="1:7">
      <c r="A1388" s="16">
        <v>2</v>
      </c>
      <c r="B1388" s="17" t="s">
        <v>356</v>
      </c>
      <c r="C1388" s="17" t="s">
        <v>316</v>
      </c>
      <c r="D1388" s="18" t="s">
        <v>316</v>
      </c>
      <c r="E1388" s="19"/>
      <c r="F1388" s="17" t="s">
        <v>316</v>
      </c>
      <c r="G1388" s="5"/>
    </row>
    <row r="1389" ht="13.5" spans="1:7">
      <c r="A1389" s="16">
        <v>3</v>
      </c>
      <c r="B1389" s="17" t="s">
        <v>357</v>
      </c>
      <c r="C1389" s="17" t="s">
        <v>316</v>
      </c>
      <c r="D1389" s="18" t="s">
        <v>316</v>
      </c>
      <c r="E1389" s="19"/>
      <c r="F1389" s="17" t="s">
        <v>316</v>
      </c>
      <c r="G1389" s="5"/>
    </row>
    <row r="1390" ht="13.5" spans="1:7">
      <c r="A1390" s="20">
        <v>4</v>
      </c>
      <c r="B1390" s="21" t="s">
        <v>358</v>
      </c>
      <c r="C1390" s="22"/>
      <c r="D1390" s="20"/>
      <c r="E1390" s="23"/>
      <c r="F1390" s="22"/>
      <c r="G1390" s="22"/>
    </row>
    <row r="1391" ht="13.5" spans="1:7">
      <c r="A1391" s="20" t="s">
        <v>316</v>
      </c>
      <c r="B1391" s="21" t="s">
        <v>359</v>
      </c>
      <c r="C1391" s="22"/>
      <c r="D1391" s="20" t="s">
        <v>34</v>
      </c>
      <c r="E1391" s="23">
        <v>2</v>
      </c>
      <c r="F1391" s="22"/>
      <c r="G1391" s="22"/>
    </row>
    <row r="1392" ht="13.5" spans="1:7">
      <c r="A1392" s="70" t="s">
        <v>601</v>
      </c>
      <c r="B1392" s="12" t="s">
        <v>475</v>
      </c>
      <c r="C1392" s="13" t="s">
        <v>313</v>
      </c>
      <c r="D1392" s="12" t="s">
        <v>316</v>
      </c>
      <c r="E1392" s="12"/>
      <c r="F1392" s="12" t="s">
        <v>476</v>
      </c>
      <c r="G1392" s="14" t="s">
        <v>316</v>
      </c>
    </row>
    <row r="1393" ht="13.5" spans="1:7">
      <c r="A1393" s="15" t="s">
        <v>0</v>
      </c>
      <c r="B1393" s="15" t="s">
        <v>317</v>
      </c>
      <c r="C1393" s="15" t="s">
        <v>318</v>
      </c>
      <c r="D1393" s="15" t="s">
        <v>18</v>
      </c>
      <c r="E1393" s="15" t="s">
        <v>319</v>
      </c>
      <c r="F1393" s="15" t="s">
        <v>320</v>
      </c>
      <c r="G1393" s="15" t="s">
        <v>321</v>
      </c>
    </row>
    <row r="1394" ht="13.5" spans="1:7">
      <c r="A1394" s="16">
        <v>1</v>
      </c>
      <c r="B1394" s="17" t="s">
        <v>476</v>
      </c>
      <c r="C1394" s="17" t="s">
        <v>316</v>
      </c>
      <c r="D1394" s="18" t="s">
        <v>345</v>
      </c>
      <c r="E1394" s="19">
        <v>1</v>
      </c>
      <c r="F1394" s="17" t="s">
        <v>316</v>
      </c>
      <c r="G1394" s="5"/>
    </row>
    <row r="1395" ht="13.5" spans="1:7">
      <c r="A1395" s="16">
        <v>2</v>
      </c>
      <c r="B1395" s="17" t="s">
        <v>356</v>
      </c>
      <c r="C1395" s="17" t="s">
        <v>316</v>
      </c>
      <c r="D1395" s="18" t="s">
        <v>316</v>
      </c>
      <c r="E1395" s="19"/>
      <c r="F1395" s="17" t="s">
        <v>316</v>
      </c>
      <c r="G1395" s="5"/>
    </row>
    <row r="1396" ht="13.5" spans="1:7">
      <c r="A1396" s="16">
        <v>3</v>
      </c>
      <c r="B1396" s="17" t="s">
        <v>357</v>
      </c>
      <c r="C1396" s="17" t="s">
        <v>316</v>
      </c>
      <c r="D1396" s="18" t="s">
        <v>316</v>
      </c>
      <c r="E1396" s="19"/>
      <c r="F1396" s="17" t="s">
        <v>316</v>
      </c>
      <c r="G1396" s="5"/>
    </row>
    <row r="1397" ht="13.5" spans="1:7">
      <c r="A1397" s="20">
        <v>4</v>
      </c>
      <c r="B1397" s="21" t="s">
        <v>358</v>
      </c>
      <c r="C1397" s="22"/>
      <c r="D1397" s="20"/>
      <c r="E1397" s="23"/>
      <c r="F1397" s="22"/>
      <c r="G1397" s="22"/>
    </row>
    <row r="1398" ht="13.5" spans="1:7">
      <c r="A1398" s="20" t="s">
        <v>316</v>
      </c>
      <c r="B1398" s="21" t="s">
        <v>359</v>
      </c>
      <c r="C1398" s="22"/>
      <c r="D1398" s="20" t="s">
        <v>34</v>
      </c>
      <c r="E1398" s="23">
        <v>2</v>
      </c>
      <c r="F1398" s="22"/>
      <c r="G1398" s="22"/>
    </row>
    <row r="1399" ht="13.5" spans="1:7">
      <c r="A1399" s="70" t="s">
        <v>602</v>
      </c>
      <c r="B1399" s="12" t="s">
        <v>478</v>
      </c>
      <c r="C1399" s="13" t="s">
        <v>313</v>
      </c>
      <c r="D1399" s="12" t="s">
        <v>603</v>
      </c>
      <c r="E1399" s="12"/>
      <c r="F1399" s="12" t="s">
        <v>480</v>
      </c>
      <c r="G1399" s="14" t="s">
        <v>316</v>
      </c>
    </row>
    <row r="1400" ht="13.5" spans="1:7">
      <c r="A1400" s="15" t="s">
        <v>0</v>
      </c>
      <c r="B1400" s="15" t="s">
        <v>317</v>
      </c>
      <c r="C1400" s="15" t="s">
        <v>318</v>
      </c>
      <c r="D1400" s="15" t="s">
        <v>18</v>
      </c>
      <c r="E1400" s="15" t="s">
        <v>319</v>
      </c>
      <c r="F1400" s="15" t="s">
        <v>320</v>
      </c>
      <c r="G1400" s="15" t="s">
        <v>321</v>
      </c>
    </row>
    <row r="1401" ht="13.5" spans="1:7">
      <c r="A1401" s="16">
        <v>1</v>
      </c>
      <c r="B1401" s="17" t="s">
        <v>350</v>
      </c>
      <c r="C1401" s="17" t="s">
        <v>604</v>
      </c>
      <c r="D1401" s="18" t="s">
        <v>352</v>
      </c>
      <c r="E1401" s="19">
        <v>3</v>
      </c>
      <c r="F1401" s="17" t="s">
        <v>316</v>
      </c>
      <c r="G1401" s="5"/>
    </row>
    <row r="1402" ht="13.5" spans="1:7">
      <c r="A1402" s="16">
        <v>2</v>
      </c>
      <c r="B1402" s="17" t="s">
        <v>482</v>
      </c>
      <c r="C1402" s="17" t="s">
        <v>316</v>
      </c>
      <c r="D1402" s="18" t="s">
        <v>68</v>
      </c>
      <c r="E1402" s="19">
        <v>1</v>
      </c>
      <c r="F1402" s="17" t="s">
        <v>316</v>
      </c>
      <c r="G1402" s="5"/>
    </row>
    <row r="1403" ht="13.5" spans="1:7">
      <c r="A1403" s="16">
        <v>3</v>
      </c>
      <c r="B1403" s="17" t="s">
        <v>353</v>
      </c>
      <c r="C1403" s="17" t="s">
        <v>316</v>
      </c>
      <c r="D1403" s="18" t="s">
        <v>316</v>
      </c>
      <c r="E1403" s="19">
        <v>1</v>
      </c>
      <c r="F1403" s="17" t="s">
        <v>316</v>
      </c>
      <c r="G1403" s="5"/>
    </row>
    <row r="1404" ht="13.5" spans="1:7">
      <c r="A1404" s="16">
        <v>4</v>
      </c>
      <c r="B1404" s="17" t="s">
        <v>355</v>
      </c>
      <c r="C1404" s="17" t="s">
        <v>316</v>
      </c>
      <c r="D1404" s="18" t="s">
        <v>316</v>
      </c>
      <c r="E1404" s="19">
        <v>1</v>
      </c>
      <c r="F1404" s="17" t="s">
        <v>316</v>
      </c>
      <c r="G1404" s="5"/>
    </row>
    <row r="1405" ht="13.5" spans="1:7">
      <c r="A1405" s="16">
        <v>5</v>
      </c>
      <c r="B1405" s="17" t="s">
        <v>356</v>
      </c>
      <c r="C1405" s="17" t="s">
        <v>316</v>
      </c>
      <c r="D1405" s="18" t="s">
        <v>316</v>
      </c>
      <c r="E1405" s="19"/>
      <c r="F1405" s="17" t="s">
        <v>316</v>
      </c>
      <c r="G1405" s="5"/>
    </row>
    <row r="1406" ht="13.5" spans="1:7">
      <c r="A1406" s="16">
        <v>6</v>
      </c>
      <c r="B1406" s="17" t="s">
        <v>357</v>
      </c>
      <c r="C1406" s="17" t="s">
        <v>316</v>
      </c>
      <c r="D1406" s="18" t="s">
        <v>316</v>
      </c>
      <c r="E1406" s="19"/>
      <c r="F1406" s="17" t="s">
        <v>316</v>
      </c>
      <c r="G1406" s="5"/>
    </row>
    <row r="1407" ht="13.5" spans="1:7">
      <c r="A1407" s="20">
        <v>7</v>
      </c>
      <c r="B1407" s="21" t="s">
        <v>358</v>
      </c>
      <c r="C1407" s="22"/>
      <c r="D1407" s="20"/>
      <c r="E1407" s="23"/>
      <c r="F1407" s="22"/>
      <c r="G1407" s="22"/>
    </row>
    <row r="1408" ht="13.5" spans="1:7">
      <c r="A1408" s="20" t="s">
        <v>316</v>
      </c>
      <c r="B1408" s="21" t="s">
        <v>359</v>
      </c>
      <c r="C1408" s="22"/>
      <c r="D1408" s="20" t="s">
        <v>68</v>
      </c>
      <c r="E1408" s="23">
        <v>2</v>
      </c>
      <c r="F1408" s="22"/>
      <c r="G1408" s="22"/>
    </row>
    <row r="1409" ht="13.5" spans="1:7">
      <c r="A1409" s="70" t="s">
        <v>605</v>
      </c>
      <c r="B1409" s="12" t="s">
        <v>606</v>
      </c>
      <c r="C1409" s="13" t="s">
        <v>313</v>
      </c>
      <c r="D1409" s="12" t="s">
        <v>607</v>
      </c>
      <c r="E1409" s="12"/>
      <c r="F1409" s="12" t="s">
        <v>608</v>
      </c>
      <c r="G1409" s="14" t="s">
        <v>316</v>
      </c>
    </row>
    <row r="1410" ht="13.5" spans="1:7">
      <c r="A1410" s="15" t="s">
        <v>0</v>
      </c>
      <c r="B1410" s="15" t="s">
        <v>317</v>
      </c>
      <c r="C1410" s="15" t="s">
        <v>318</v>
      </c>
      <c r="D1410" s="15" t="s">
        <v>18</v>
      </c>
      <c r="E1410" s="15" t="s">
        <v>319</v>
      </c>
      <c r="F1410" s="15" t="s">
        <v>320</v>
      </c>
      <c r="G1410" s="15" t="s">
        <v>321</v>
      </c>
    </row>
    <row r="1411" ht="13.5" spans="1:7">
      <c r="A1411" s="16">
        <v>1</v>
      </c>
      <c r="B1411" s="17" t="s">
        <v>350</v>
      </c>
      <c r="C1411" s="17" t="s">
        <v>604</v>
      </c>
      <c r="D1411" s="18" t="s">
        <v>352</v>
      </c>
      <c r="E1411" s="19">
        <v>7</v>
      </c>
      <c r="F1411" s="17" t="s">
        <v>316</v>
      </c>
      <c r="G1411" s="5"/>
    </row>
    <row r="1412" ht="13.5" spans="1:7">
      <c r="A1412" s="16">
        <v>2</v>
      </c>
      <c r="B1412" s="17" t="s">
        <v>609</v>
      </c>
      <c r="C1412" s="17" t="s">
        <v>316</v>
      </c>
      <c r="D1412" s="18" t="s">
        <v>352</v>
      </c>
      <c r="E1412" s="19">
        <v>7</v>
      </c>
      <c r="F1412" s="17" t="s">
        <v>316</v>
      </c>
      <c r="G1412" s="5"/>
    </row>
    <row r="1413" ht="13.5" spans="1:7">
      <c r="A1413" s="16">
        <v>3</v>
      </c>
      <c r="B1413" s="17" t="s">
        <v>418</v>
      </c>
      <c r="C1413" s="17" t="s">
        <v>316</v>
      </c>
      <c r="D1413" s="18" t="s">
        <v>316</v>
      </c>
      <c r="E1413" s="19">
        <v>1</v>
      </c>
      <c r="F1413" s="17" t="s">
        <v>316</v>
      </c>
      <c r="G1413" s="5"/>
    </row>
    <row r="1414" ht="13.5" spans="1:7">
      <c r="A1414" s="16">
        <v>4</v>
      </c>
      <c r="B1414" s="17" t="s">
        <v>355</v>
      </c>
      <c r="C1414" s="17" t="s">
        <v>316</v>
      </c>
      <c r="D1414" s="18" t="s">
        <v>316</v>
      </c>
      <c r="E1414" s="19">
        <v>1</v>
      </c>
      <c r="F1414" s="17" t="s">
        <v>316</v>
      </c>
      <c r="G1414" s="5"/>
    </row>
    <row r="1415" ht="13.5" spans="1:7">
      <c r="A1415" s="16">
        <v>5</v>
      </c>
      <c r="B1415" s="17" t="s">
        <v>356</v>
      </c>
      <c r="C1415" s="17" t="s">
        <v>316</v>
      </c>
      <c r="D1415" s="18" t="s">
        <v>316</v>
      </c>
      <c r="E1415" s="19"/>
      <c r="F1415" s="17" t="s">
        <v>316</v>
      </c>
      <c r="G1415" s="5"/>
    </row>
    <row r="1416" ht="13.5" spans="1:7">
      <c r="A1416" s="16">
        <v>6</v>
      </c>
      <c r="B1416" s="17" t="s">
        <v>357</v>
      </c>
      <c r="C1416" s="17" t="s">
        <v>316</v>
      </c>
      <c r="D1416" s="18" t="s">
        <v>316</v>
      </c>
      <c r="E1416" s="19"/>
      <c r="F1416" s="17" t="s">
        <v>316</v>
      </c>
      <c r="G1416" s="5"/>
    </row>
    <row r="1417" ht="13.5" spans="1:7">
      <c r="A1417" s="20">
        <v>7</v>
      </c>
      <c r="B1417" s="21" t="s">
        <v>358</v>
      </c>
      <c r="C1417" s="22"/>
      <c r="D1417" s="20"/>
      <c r="E1417" s="23"/>
      <c r="F1417" s="22"/>
      <c r="G1417" s="22"/>
    </row>
    <row r="1418" ht="13.5" spans="1:7">
      <c r="A1418" s="20" t="s">
        <v>316</v>
      </c>
      <c r="B1418" s="21" t="s">
        <v>359</v>
      </c>
      <c r="C1418" s="22"/>
      <c r="D1418" s="20" t="s">
        <v>68</v>
      </c>
      <c r="E1418" s="23">
        <v>1</v>
      </c>
      <c r="F1418" s="22"/>
      <c r="G1418" s="22"/>
    </row>
    <row r="1419" ht="13.5" spans="1:7">
      <c r="A1419" s="8" t="s">
        <v>245</v>
      </c>
      <c r="B1419" s="9"/>
      <c r="C1419" s="9"/>
      <c r="D1419" s="9"/>
      <c r="E1419" s="9"/>
      <c r="F1419" s="9"/>
      <c r="G1419" s="10"/>
    </row>
    <row r="1420" ht="13.5" spans="1:7">
      <c r="A1420" s="70" t="s">
        <v>610</v>
      </c>
      <c r="B1420" s="12" t="s">
        <v>611</v>
      </c>
      <c r="C1420" s="13" t="s">
        <v>313</v>
      </c>
      <c r="D1420" s="12" t="s">
        <v>612</v>
      </c>
      <c r="E1420" s="12"/>
      <c r="F1420" s="12" t="s">
        <v>613</v>
      </c>
      <c r="G1420" s="14" t="s">
        <v>316</v>
      </c>
    </row>
    <row r="1421" ht="13.5" spans="1:7">
      <c r="A1421" s="15" t="s">
        <v>0</v>
      </c>
      <c r="B1421" s="15" t="s">
        <v>317</v>
      </c>
      <c r="C1421" s="15" t="s">
        <v>318</v>
      </c>
      <c r="D1421" s="15" t="s">
        <v>18</v>
      </c>
      <c r="E1421" s="15" t="s">
        <v>319</v>
      </c>
      <c r="F1421" s="15" t="s">
        <v>320</v>
      </c>
      <c r="G1421" s="15" t="s">
        <v>321</v>
      </c>
    </row>
    <row r="1422" ht="13.5" spans="1:7">
      <c r="A1422" s="16">
        <v>1</v>
      </c>
      <c r="B1422" s="17" t="s">
        <v>443</v>
      </c>
      <c r="C1422" s="17" t="s">
        <v>614</v>
      </c>
      <c r="D1422" s="18" t="s">
        <v>345</v>
      </c>
      <c r="E1422" s="19">
        <v>1</v>
      </c>
      <c r="F1422" s="17" t="s">
        <v>346</v>
      </c>
      <c r="G1422" s="5"/>
    </row>
    <row r="1423" ht="13.5" spans="1:7">
      <c r="A1423" s="16">
        <v>2</v>
      </c>
      <c r="B1423" s="17" t="s">
        <v>407</v>
      </c>
      <c r="C1423" s="17" t="s">
        <v>615</v>
      </c>
      <c r="D1423" s="18" t="s">
        <v>345</v>
      </c>
      <c r="E1423" s="19">
        <v>2</v>
      </c>
      <c r="F1423" s="17" t="s">
        <v>346</v>
      </c>
      <c r="G1423" s="5"/>
    </row>
    <row r="1424" ht="13.5" spans="1:7">
      <c r="A1424" s="16">
        <v>3</v>
      </c>
      <c r="B1424" s="17" t="s">
        <v>407</v>
      </c>
      <c r="C1424" s="17" t="s">
        <v>616</v>
      </c>
      <c r="D1424" s="18" t="s">
        <v>345</v>
      </c>
      <c r="E1424" s="19">
        <v>7</v>
      </c>
      <c r="F1424" s="17" t="s">
        <v>346</v>
      </c>
      <c r="G1424" s="5"/>
    </row>
    <row r="1425" ht="13.5" spans="1:7">
      <c r="A1425" s="16">
        <v>4</v>
      </c>
      <c r="B1425" s="17" t="s">
        <v>350</v>
      </c>
      <c r="C1425" s="17" t="s">
        <v>377</v>
      </c>
      <c r="D1425" s="18" t="s">
        <v>352</v>
      </c>
      <c r="E1425" s="19">
        <v>1</v>
      </c>
      <c r="F1425" s="17" t="s">
        <v>316</v>
      </c>
      <c r="G1425" s="5"/>
    </row>
    <row r="1426" ht="13.5" spans="1:7">
      <c r="A1426" s="16">
        <v>5</v>
      </c>
      <c r="B1426" s="17" t="s">
        <v>355</v>
      </c>
      <c r="C1426" s="17" t="s">
        <v>316</v>
      </c>
      <c r="D1426" s="18" t="s">
        <v>316</v>
      </c>
      <c r="E1426" s="19">
        <v>1</v>
      </c>
      <c r="F1426" s="17" t="s">
        <v>316</v>
      </c>
      <c r="G1426" s="5"/>
    </row>
    <row r="1427" ht="13.5" spans="1:7">
      <c r="A1427" s="16">
        <v>6</v>
      </c>
      <c r="B1427" s="17" t="s">
        <v>418</v>
      </c>
      <c r="C1427" s="17" t="s">
        <v>316</v>
      </c>
      <c r="D1427" s="18" t="s">
        <v>316</v>
      </c>
      <c r="E1427" s="19">
        <v>1</v>
      </c>
      <c r="F1427" s="17" t="s">
        <v>316</v>
      </c>
      <c r="G1427" s="5"/>
    </row>
    <row r="1428" ht="13.5" spans="1:7">
      <c r="A1428" s="16">
        <v>7</v>
      </c>
      <c r="B1428" s="17" t="s">
        <v>354</v>
      </c>
      <c r="C1428" s="17" t="s">
        <v>316</v>
      </c>
      <c r="D1428" s="18" t="s">
        <v>316</v>
      </c>
      <c r="E1428" s="19">
        <v>1</v>
      </c>
      <c r="F1428" s="17" t="s">
        <v>316</v>
      </c>
      <c r="G1428" s="5"/>
    </row>
    <row r="1429" ht="13.5" spans="1:7">
      <c r="A1429" s="16">
        <v>8</v>
      </c>
      <c r="B1429" s="17" t="s">
        <v>356</v>
      </c>
      <c r="C1429" s="17" t="s">
        <v>316</v>
      </c>
      <c r="D1429" s="18" t="s">
        <v>316</v>
      </c>
      <c r="E1429" s="19"/>
      <c r="F1429" s="17" t="s">
        <v>316</v>
      </c>
      <c r="G1429" s="5"/>
    </row>
    <row r="1430" ht="13.5" spans="1:7">
      <c r="A1430" s="16">
        <v>9</v>
      </c>
      <c r="B1430" s="17" t="s">
        <v>357</v>
      </c>
      <c r="C1430" s="17" t="s">
        <v>316</v>
      </c>
      <c r="D1430" s="18" t="s">
        <v>316</v>
      </c>
      <c r="E1430" s="19"/>
      <c r="F1430" s="17" t="s">
        <v>316</v>
      </c>
      <c r="G1430" s="5"/>
    </row>
    <row r="1431" ht="13.5" spans="1:7">
      <c r="A1431" s="20">
        <v>10</v>
      </c>
      <c r="B1431" s="21" t="s">
        <v>358</v>
      </c>
      <c r="C1431" s="22"/>
      <c r="D1431" s="20"/>
      <c r="E1431" s="23"/>
      <c r="F1431" s="22"/>
      <c r="G1431" s="22"/>
    </row>
    <row r="1432" ht="13.5" spans="1:7">
      <c r="A1432" s="20" t="s">
        <v>316</v>
      </c>
      <c r="B1432" s="21" t="s">
        <v>359</v>
      </c>
      <c r="C1432" s="22"/>
      <c r="D1432" s="20" t="s">
        <v>34</v>
      </c>
      <c r="E1432" s="23">
        <v>61</v>
      </c>
      <c r="F1432" s="22"/>
      <c r="G1432" s="22"/>
    </row>
    <row r="1433" ht="13.5" spans="1:7">
      <c r="A1433" s="70" t="s">
        <v>617</v>
      </c>
      <c r="B1433" s="12" t="s">
        <v>611</v>
      </c>
      <c r="C1433" s="13" t="s">
        <v>313</v>
      </c>
      <c r="D1433" s="12" t="s">
        <v>612</v>
      </c>
      <c r="E1433" s="12"/>
      <c r="F1433" s="12" t="s">
        <v>618</v>
      </c>
      <c r="G1433" s="14" t="s">
        <v>316</v>
      </c>
    </row>
    <row r="1434" ht="13.5" spans="1:7">
      <c r="A1434" s="15" t="s">
        <v>0</v>
      </c>
      <c r="B1434" s="15" t="s">
        <v>317</v>
      </c>
      <c r="C1434" s="15" t="s">
        <v>318</v>
      </c>
      <c r="D1434" s="15" t="s">
        <v>18</v>
      </c>
      <c r="E1434" s="15" t="s">
        <v>319</v>
      </c>
      <c r="F1434" s="15" t="s">
        <v>320</v>
      </c>
      <c r="G1434" s="15" t="s">
        <v>321</v>
      </c>
    </row>
    <row r="1435" ht="13.5" spans="1:7">
      <c r="A1435" s="16">
        <v>1</v>
      </c>
      <c r="B1435" s="17" t="s">
        <v>443</v>
      </c>
      <c r="C1435" s="17" t="s">
        <v>614</v>
      </c>
      <c r="D1435" s="18" t="s">
        <v>345</v>
      </c>
      <c r="E1435" s="19">
        <v>1</v>
      </c>
      <c r="F1435" s="17" t="s">
        <v>346</v>
      </c>
      <c r="G1435" s="5"/>
    </row>
    <row r="1436" ht="13.5" spans="1:7">
      <c r="A1436" s="16">
        <v>2</v>
      </c>
      <c r="B1436" s="17" t="s">
        <v>407</v>
      </c>
      <c r="C1436" s="17" t="s">
        <v>616</v>
      </c>
      <c r="D1436" s="18" t="s">
        <v>345</v>
      </c>
      <c r="E1436" s="19">
        <v>6</v>
      </c>
      <c r="F1436" s="17" t="s">
        <v>346</v>
      </c>
      <c r="G1436" s="5"/>
    </row>
    <row r="1437" ht="13.5" spans="1:7">
      <c r="A1437" s="16">
        <v>3</v>
      </c>
      <c r="B1437" s="17" t="s">
        <v>350</v>
      </c>
      <c r="C1437" s="17" t="s">
        <v>377</v>
      </c>
      <c r="D1437" s="18" t="s">
        <v>352</v>
      </c>
      <c r="E1437" s="19">
        <v>1</v>
      </c>
      <c r="F1437" s="17" t="s">
        <v>316</v>
      </c>
      <c r="G1437" s="5"/>
    </row>
    <row r="1438" ht="13.5" spans="1:7">
      <c r="A1438" s="16">
        <v>4</v>
      </c>
      <c r="B1438" s="17" t="s">
        <v>355</v>
      </c>
      <c r="C1438" s="17" t="s">
        <v>316</v>
      </c>
      <c r="D1438" s="18" t="s">
        <v>316</v>
      </c>
      <c r="E1438" s="19">
        <v>1</v>
      </c>
      <c r="F1438" s="17" t="s">
        <v>316</v>
      </c>
      <c r="G1438" s="5"/>
    </row>
    <row r="1439" ht="13.5" spans="1:7">
      <c r="A1439" s="16">
        <v>5</v>
      </c>
      <c r="B1439" s="17" t="s">
        <v>418</v>
      </c>
      <c r="C1439" s="17" t="s">
        <v>316</v>
      </c>
      <c r="D1439" s="18" t="s">
        <v>316</v>
      </c>
      <c r="E1439" s="19">
        <v>1</v>
      </c>
      <c r="F1439" s="17" t="s">
        <v>316</v>
      </c>
      <c r="G1439" s="5"/>
    </row>
    <row r="1440" ht="13.5" spans="1:7">
      <c r="A1440" s="16">
        <v>6</v>
      </c>
      <c r="B1440" s="17" t="s">
        <v>354</v>
      </c>
      <c r="C1440" s="17" t="s">
        <v>316</v>
      </c>
      <c r="D1440" s="18" t="s">
        <v>316</v>
      </c>
      <c r="E1440" s="19">
        <v>1</v>
      </c>
      <c r="F1440" s="17" t="s">
        <v>316</v>
      </c>
      <c r="G1440" s="5"/>
    </row>
    <row r="1441" ht="13.5" spans="1:7">
      <c r="A1441" s="16">
        <v>7</v>
      </c>
      <c r="B1441" s="17" t="s">
        <v>356</v>
      </c>
      <c r="C1441" s="17" t="s">
        <v>316</v>
      </c>
      <c r="D1441" s="18" t="s">
        <v>316</v>
      </c>
      <c r="E1441" s="19"/>
      <c r="F1441" s="17" t="s">
        <v>316</v>
      </c>
      <c r="G1441" s="5"/>
    </row>
    <row r="1442" ht="13.5" spans="1:7">
      <c r="A1442" s="16">
        <v>8</v>
      </c>
      <c r="B1442" s="17" t="s">
        <v>357</v>
      </c>
      <c r="C1442" s="17" t="s">
        <v>316</v>
      </c>
      <c r="D1442" s="18" t="s">
        <v>316</v>
      </c>
      <c r="E1442" s="19"/>
      <c r="F1442" s="17" t="s">
        <v>316</v>
      </c>
      <c r="G1442" s="5"/>
    </row>
    <row r="1443" ht="13.5" spans="1:7">
      <c r="A1443" s="20">
        <v>9</v>
      </c>
      <c r="B1443" s="21" t="s">
        <v>358</v>
      </c>
      <c r="C1443" s="22"/>
      <c r="D1443" s="20"/>
      <c r="E1443" s="23"/>
      <c r="F1443" s="22"/>
      <c r="G1443" s="22"/>
    </row>
    <row r="1444" ht="13.5" spans="1:7">
      <c r="A1444" s="20" t="s">
        <v>316</v>
      </c>
      <c r="B1444" s="21" t="s">
        <v>359</v>
      </c>
      <c r="C1444" s="22"/>
      <c r="D1444" s="20" t="s">
        <v>34</v>
      </c>
      <c r="E1444" s="23">
        <v>36</v>
      </c>
      <c r="F1444" s="22"/>
      <c r="G1444" s="22"/>
    </row>
    <row r="1445" ht="13.5" spans="1:7">
      <c r="A1445" s="70" t="s">
        <v>619</v>
      </c>
      <c r="B1445" s="12" t="s">
        <v>611</v>
      </c>
      <c r="C1445" s="13" t="s">
        <v>313</v>
      </c>
      <c r="D1445" s="12" t="s">
        <v>612</v>
      </c>
      <c r="E1445" s="12"/>
      <c r="F1445" s="12" t="s">
        <v>620</v>
      </c>
      <c r="G1445" s="14" t="s">
        <v>316</v>
      </c>
    </row>
    <row r="1446" ht="13.5" spans="1:7">
      <c r="A1446" s="15" t="s">
        <v>0</v>
      </c>
      <c r="B1446" s="15" t="s">
        <v>317</v>
      </c>
      <c r="C1446" s="15" t="s">
        <v>318</v>
      </c>
      <c r="D1446" s="15" t="s">
        <v>18</v>
      </c>
      <c r="E1446" s="15" t="s">
        <v>319</v>
      </c>
      <c r="F1446" s="15" t="s">
        <v>320</v>
      </c>
      <c r="G1446" s="15" t="s">
        <v>321</v>
      </c>
    </row>
    <row r="1447" ht="13.5" spans="1:7">
      <c r="A1447" s="16">
        <v>1</v>
      </c>
      <c r="B1447" s="17" t="s">
        <v>443</v>
      </c>
      <c r="C1447" s="17" t="s">
        <v>614</v>
      </c>
      <c r="D1447" s="18" t="s">
        <v>345</v>
      </c>
      <c r="E1447" s="19">
        <v>1</v>
      </c>
      <c r="F1447" s="17" t="s">
        <v>346</v>
      </c>
      <c r="G1447" s="5"/>
    </row>
    <row r="1448" ht="13.5" spans="1:7">
      <c r="A1448" s="16">
        <v>2</v>
      </c>
      <c r="B1448" s="17" t="s">
        <v>407</v>
      </c>
      <c r="C1448" s="17" t="s">
        <v>615</v>
      </c>
      <c r="D1448" s="18" t="s">
        <v>345</v>
      </c>
      <c r="E1448" s="19">
        <v>2</v>
      </c>
      <c r="F1448" s="17" t="s">
        <v>346</v>
      </c>
      <c r="G1448" s="5"/>
    </row>
    <row r="1449" ht="13.5" spans="1:7">
      <c r="A1449" s="16">
        <v>3</v>
      </c>
      <c r="B1449" s="17" t="s">
        <v>407</v>
      </c>
      <c r="C1449" s="17" t="s">
        <v>616</v>
      </c>
      <c r="D1449" s="18" t="s">
        <v>345</v>
      </c>
      <c r="E1449" s="19">
        <v>10</v>
      </c>
      <c r="F1449" s="17" t="s">
        <v>346</v>
      </c>
      <c r="G1449" s="5"/>
    </row>
    <row r="1450" ht="13.5" spans="1:7">
      <c r="A1450" s="16">
        <v>4</v>
      </c>
      <c r="B1450" s="17" t="s">
        <v>350</v>
      </c>
      <c r="C1450" s="17" t="s">
        <v>377</v>
      </c>
      <c r="D1450" s="18" t="s">
        <v>352</v>
      </c>
      <c r="E1450" s="19">
        <v>1</v>
      </c>
      <c r="F1450" s="17" t="s">
        <v>316</v>
      </c>
      <c r="G1450" s="5"/>
    </row>
    <row r="1451" ht="13.5" spans="1:7">
      <c r="A1451" s="16">
        <v>5</v>
      </c>
      <c r="B1451" s="17" t="s">
        <v>355</v>
      </c>
      <c r="C1451" s="17" t="s">
        <v>316</v>
      </c>
      <c r="D1451" s="18" t="s">
        <v>316</v>
      </c>
      <c r="E1451" s="19">
        <v>1</v>
      </c>
      <c r="F1451" s="17" t="s">
        <v>316</v>
      </c>
      <c r="G1451" s="5"/>
    </row>
    <row r="1452" ht="13.5" spans="1:7">
      <c r="A1452" s="16">
        <v>6</v>
      </c>
      <c r="B1452" s="17" t="s">
        <v>418</v>
      </c>
      <c r="C1452" s="17" t="s">
        <v>316</v>
      </c>
      <c r="D1452" s="18" t="s">
        <v>316</v>
      </c>
      <c r="E1452" s="19">
        <v>1</v>
      </c>
      <c r="F1452" s="17" t="s">
        <v>316</v>
      </c>
      <c r="G1452" s="5"/>
    </row>
    <row r="1453" ht="13.5" spans="1:7">
      <c r="A1453" s="16">
        <v>7</v>
      </c>
      <c r="B1453" s="17" t="s">
        <v>354</v>
      </c>
      <c r="C1453" s="17" t="s">
        <v>316</v>
      </c>
      <c r="D1453" s="18" t="s">
        <v>316</v>
      </c>
      <c r="E1453" s="19">
        <v>1</v>
      </c>
      <c r="F1453" s="17" t="s">
        <v>316</v>
      </c>
      <c r="G1453" s="5"/>
    </row>
    <row r="1454" ht="13.5" spans="1:7">
      <c r="A1454" s="16">
        <v>8</v>
      </c>
      <c r="B1454" s="17" t="s">
        <v>356</v>
      </c>
      <c r="C1454" s="17" t="s">
        <v>316</v>
      </c>
      <c r="D1454" s="18" t="s">
        <v>316</v>
      </c>
      <c r="E1454" s="19"/>
      <c r="F1454" s="17" t="s">
        <v>316</v>
      </c>
      <c r="G1454" s="5"/>
    </row>
    <row r="1455" ht="13.5" spans="1:7">
      <c r="A1455" s="16">
        <v>9</v>
      </c>
      <c r="B1455" s="17" t="s">
        <v>357</v>
      </c>
      <c r="C1455" s="17" t="s">
        <v>316</v>
      </c>
      <c r="D1455" s="18" t="s">
        <v>316</v>
      </c>
      <c r="E1455" s="19"/>
      <c r="F1455" s="17" t="s">
        <v>316</v>
      </c>
      <c r="G1455" s="5"/>
    </row>
    <row r="1456" ht="13.5" spans="1:7">
      <c r="A1456" s="20">
        <v>10</v>
      </c>
      <c r="B1456" s="21" t="s">
        <v>358</v>
      </c>
      <c r="C1456" s="22"/>
      <c r="D1456" s="20"/>
      <c r="E1456" s="23"/>
      <c r="F1456" s="22"/>
      <c r="G1456" s="22"/>
    </row>
    <row r="1457" ht="13.5" spans="1:7">
      <c r="A1457" s="20" t="s">
        <v>316</v>
      </c>
      <c r="B1457" s="21" t="s">
        <v>359</v>
      </c>
      <c r="C1457" s="22"/>
      <c r="D1457" s="20" t="s">
        <v>34</v>
      </c>
      <c r="E1457" s="23">
        <v>6</v>
      </c>
      <c r="F1457" s="22"/>
      <c r="G1457" s="22"/>
    </row>
    <row r="1458" ht="13.5" spans="1:7">
      <c r="A1458" s="70" t="s">
        <v>621</v>
      </c>
      <c r="B1458" s="12" t="s">
        <v>622</v>
      </c>
      <c r="C1458" s="13" t="s">
        <v>313</v>
      </c>
      <c r="D1458" s="12" t="s">
        <v>612</v>
      </c>
      <c r="E1458" s="12"/>
      <c r="F1458" s="12" t="s">
        <v>139</v>
      </c>
      <c r="G1458" s="14" t="s">
        <v>316</v>
      </c>
    </row>
    <row r="1459" ht="13.5" spans="1:7">
      <c r="A1459" s="15" t="s">
        <v>0</v>
      </c>
      <c r="B1459" s="15" t="s">
        <v>317</v>
      </c>
      <c r="C1459" s="15" t="s">
        <v>318</v>
      </c>
      <c r="D1459" s="15" t="s">
        <v>18</v>
      </c>
      <c r="E1459" s="15" t="s">
        <v>319</v>
      </c>
      <c r="F1459" s="15" t="s">
        <v>320</v>
      </c>
      <c r="G1459" s="15" t="s">
        <v>321</v>
      </c>
    </row>
    <row r="1460" ht="13.5" spans="1:7">
      <c r="A1460" s="16">
        <v>1</v>
      </c>
      <c r="B1460" s="17" t="s">
        <v>623</v>
      </c>
      <c r="C1460" s="17" t="s">
        <v>624</v>
      </c>
      <c r="D1460" s="18" t="s">
        <v>345</v>
      </c>
      <c r="E1460" s="19">
        <v>1</v>
      </c>
      <c r="F1460" s="17" t="s">
        <v>346</v>
      </c>
      <c r="G1460" s="5"/>
    </row>
    <row r="1461" ht="13.5" spans="1:7">
      <c r="A1461" s="16">
        <v>2</v>
      </c>
      <c r="B1461" s="17" t="s">
        <v>407</v>
      </c>
      <c r="C1461" s="17" t="s">
        <v>625</v>
      </c>
      <c r="D1461" s="18" t="s">
        <v>345</v>
      </c>
      <c r="E1461" s="19">
        <v>1</v>
      </c>
      <c r="F1461" s="17" t="s">
        <v>346</v>
      </c>
      <c r="G1461" s="5"/>
    </row>
    <row r="1462" ht="13.5" spans="1:7">
      <c r="A1462" s="16">
        <v>3</v>
      </c>
      <c r="B1462" s="17" t="s">
        <v>409</v>
      </c>
      <c r="C1462" s="17" t="s">
        <v>410</v>
      </c>
      <c r="D1462" s="18" t="s">
        <v>345</v>
      </c>
      <c r="E1462" s="19">
        <v>1</v>
      </c>
      <c r="F1462" s="17" t="s">
        <v>346</v>
      </c>
      <c r="G1462" s="5"/>
    </row>
    <row r="1463" ht="13.5" spans="1:7">
      <c r="A1463" s="16">
        <v>4</v>
      </c>
      <c r="B1463" s="17" t="s">
        <v>407</v>
      </c>
      <c r="C1463" s="17" t="s">
        <v>626</v>
      </c>
      <c r="D1463" s="18" t="s">
        <v>345</v>
      </c>
      <c r="E1463" s="19">
        <v>3</v>
      </c>
      <c r="F1463" s="17" t="s">
        <v>346</v>
      </c>
      <c r="G1463" s="5"/>
    </row>
    <row r="1464" ht="13.5" spans="1:7">
      <c r="A1464" s="16">
        <v>5</v>
      </c>
      <c r="B1464" s="17" t="s">
        <v>407</v>
      </c>
      <c r="C1464" s="17" t="s">
        <v>627</v>
      </c>
      <c r="D1464" s="18" t="s">
        <v>345</v>
      </c>
      <c r="E1464" s="19">
        <v>5</v>
      </c>
      <c r="F1464" s="17" t="s">
        <v>346</v>
      </c>
      <c r="G1464" s="5"/>
    </row>
    <row r="1465" ht="13.5" spans="1:7">
      <c r="A1465" s="16">
        <v>6</v>
      </c>
      <c r="B1465" s="17" t="s">
        <v>628</v>
      </c>
      <c r="C1465" s="17" t="s">
        <v>629</v>
      </c>
      <c r="D1465" s="18" t="s">
        <v>345</v>
      </c>
      <c r="E1465" s="19">
        <v>2</v>
      </c>
      <c r="F1465" s="17" t="s">
        <v>346</v>
      </c>
      <c r="G1465" s="5"/>
    </row>
    <row r="1466" ht="13.5" spans="1:7">
      <c r="A1466" s="16">
        <v>7</v>
      </c>
      <c r="B1466" s="17" t="s">
        <v>628</v>
      </c>
      <c r="C1466" s="17" t="s">
        <v>630</v>
      </c>
      <c r="D1466" s="18" t="s">
        <v>345</v>
      </c>
      <c r="E1466" s="19">
        <v>5</v>
      </c>
      <c r="F1466" s="17" t="s">
        <v>346</v>
      </c>
      <c r="G1466" s="5"/>
    </row>
    <row r="1467" ht="13.5" spans="1:7">
      <c r="A1467" s="16">
        <v>8</v>
      </c>
      <c r="B1467" s="17" t="s">
        <v>350</v>
      </c>
      <c r="C1467" s="17" t="s">
        <v>377</v>
      </c>
      <c r="D1467" s="18" t="s">
        <v>352</v>
      </c>
      <c r="E1467" s="19">
        <v>1</v>
      </c>
      <c r="F1467" s="17" t="s">
        <v>316</v>
      </c>
      <c r="G1467" s="5"/>
    </row>
    <row r="1468" ht="13.5" spans="1:7">
      <c r="A1468" s="16">
        <v>9</v>
      </c>
      <c r="B1468" s="17" t="s">
        <v>355</v>
      </c>
      <c r="C1468" s="17" t="s">
        <v>316</v>
      </c>
      <c r="D1468" s="18" t="s">
        <v>316</v>
      </c>
      <c r="E1468" s="19">
        <v>1</v>
      </c>
      <c r="F1468" s="17" t="s">
        <v>316</v>
      </c>
      <c r="G1468" s="5"/>
    </row>
    <row r="1469" ht="13.5" spans="1:7">
      <c r="A1469" s="16">
        <v>10</v>
      </c>
      <c r="B1469" s="17" t="s">
        <v>418</v>
      </c>
      <c r="C1469" s="17" t="s">
        <v>316</v>
      </c>
      <c r="D1469" s="18" t="s">
        <v>316</v>
      </c>
      <c r="E1469" s="19">
        <v>1</v>
      </c>
      <c r="F1469" s="17" t="s">
        <v>316</v>
      </c>
      <c r="G1469" s="5"/>
    </row>
    <row r="1470" ht="13.5" spans="1:7">
      <c r="A1470" s="16">
        <v>11</v>
      </c>
      <c r="B1470" s="17" t="s">
        <v>354</v>
      </c>
      <c r="C1470" s="17" t="s">
        <v>316</v>
      </c>
      <c r="D1470" s="18" t="s">
        <v>316</v>
      </c>
      <c r="E1470" s="19">
        <v>1</v>
      </c>
      <c r="F1470" s="17" t="s">
        <v>316</v>
      </c>
      <c r="G1470" s="5"/>
    </row>
    <row r="1471" ht="13.5" spans="1:7">
      <c r="A1471" s="16">
        <v>12</v>
      </c>
      <c r="B1471" s="17" t="s">
        <v>356</v>
      </c>
      <c r="C1471" s="17" t="s">
        <v>316</v>
      </c>
      <c r="D1471" s="18" t="s">
        <v>316</v>
      </c>
      <c r="E1471" s="19"/>
      <c r="F1471" s="17" t="s">
        <v>316</v>
      </c>
      <c r="G1471" s="5"/>
    </row>
    <row r="1472" ht="13.5" spans="1:7">
      <c r="A1472" s="16">
        <v>13</v>
      </c>
      <c r="B1472" s="17" t="s">
        <v>357</v>
      </c>
      <c r="C1472" s="17" t="s">
        <v>316</v>
      </c>
      <c r="D1472" s="18" t="s">
        <v>316</v>
      </c>
      <c r="E1472" s="19"/>
      <c r="F1472" s="17" t="s">
        <v>316</v>
      </c>
      <c r="G1472" s="5"/>
    </row>
    <row r="1473" ht="13.5" spans="1:7">
      <c r="A1473" s="20">
        <v>14</v>
      </c>
      <c r="B1473" s="21" t="s">
        <v>358</v>
      </c>
      <c r="C1473" s="22"/>
      <c r="D1473" s="20"/>
      <c r="E1473" s="23"/>
      <c r="F1473" s="22"/>
      <c r="G1473" s="22"/>
    </row>
    <row r="1474" ht="13.5" spans="1:7">
      <c r="A1474" s="20" t="s">
        <v>316</v>
      </c>
      <c r="B1474" s="21" t="s">
        <v>359</v>
      </c>
      <c r="C1474" s="22"/>
      <c r="D1474" s="20" t="s">
        <v>34</v>
      </c>
      <c r="E1474" s="23">
        <v>3</v>
      </c>
      <c r="F1474" s="22"/>
      <c r="G1474" s="22"/>
    </row>
    <row r="1475" ht="13.5" spans="1:7">
      <c r="A1475" s="70" t="s">
        <v>631</v>
      </c>
      <c r="B1475" s="12" t="s">
        <v>632</v>
      </c>
      <c r="C1475" s="13" t="s">
        <v>313</v>
      </c>
      <c r="D1475" s="12" t="s">
        <v>612</v>
      </c>
      <c r="E1475" s="12"/>
      <c r="F1475" s="12" t="s">
        <v>238</v>
      </c>
      <c r="G1475" s="14" t="s">
        <v>316</v>
      </c>
    </row>
    <row r="1476" ht="13.5" spans="1:7">
      <c r="A1476" s="15" t="s">
        <v>0</v>
      </c>
      <c r="B1476" s="15" t="s">
        <v>317</v>
      </c>
      <c r="C1476" s="15" t="s">
        <v>318</v>
      </c>
      <c r="D1476" s="15" t="s">
        <v>18</v>
      </c>
      <c r="E1476" s="15" t="s">
        <v>319</v>
      </c>
      <c r="F1476" s="15" t="s">
        <v>320</v>
      </c>
      <c r="G1476" s="15" t="s">
        <v>321</v>
      </c>
    </row>
    <row r="1477" ht="13.5" spans="1:7">
      <c r="A1477" s="16">
        <v>1</v>
      </c>
      <c r="B1477" s="17" t="s">
        <v>238</v>
      </c>
      <c r="C1477" s="17" t="s">
        <v>633</v>
      </c>
      <c r="D1477" s="18" t="s">
        <v>34</v>
      </c>
      <c r="E1477" s="19">
        <v>1</v>
      </c>
      <c r="F1477" s="17" t="s">
        <v>316</v>
      </c>
      <c r="G1477" s="5"/>
    </row>
    <row r="1478" ht="13.5" spans="1:7">
      <c r="A1478" s="16">
        <v>2</v>
      </c>
      <c r="B1478" s="17" t="s">
        <v>356</v>
      </c>
      <c r="C1478" s="17" t="s">
        <v>316</v>
      </c>
      <c r="D1478" s="18" t="s">
        <v>316</v>
      </c>
      <c r="E1478" s="19"/>
      <c r="F1478" s="17" t="s">
        <v>316</v>
      </c>
      <c r="G1478" s="5"/>
    </row>
    <row r="1479" ht="13.5" spans="1:7">
      <c r="A1479" s="16">
        <v>3</v>
      </c>
      <c r="B1479" s="17" t="s">
        <v>357</v>
      </c>
      <c r="C1479" s="17" t="s">
        <v>316</v>
      </c>
      <c r="D1479" s="18" t="s">
        <v>316</v>
      </c>
      <c r="E1479" s="19"/>
      <c r="F1479" s="17" t="s">
        <v>316</v>
      </c>
      <c r="G1479" s="5"/>
    </row>
    <row r="1480" ht="13.5" spans="1:7">
      <c r="A1480" s="20">
        <v>4</v>
      </c>
      <c r="B1480" s="21" t="s">
        <v>358</v>
      </c>
      <c r="C1480" s="22"/>
      <c r="D1480" s="20"/>
      <c r="E1480" s="23"/>
      <c r="F1480" s="22"/>
      <c r="G1480" s="22"/>
    </row>
    <row r="1481" ht="13.5" spans="1:7">
      <c r="A1481" s="20" t="s">
        <v>316</v>
      </c>
      <c r="B1481" s="21" t="s">
        <v>359</v>
      </c>
      <c r="C1481" s="22"/>
      <c r="D1481" s="20" t="s">
        <v>34</v>
      </c>
      <c r="E1481" s="23">
        <v>26</v>
      </c>
      <c r="F1481" s="22"/>
      <c r="G1481" s="22"/>
    </row>
  </sheetData>
  <mergeCells count="91">
    <mergeCell ref="A1:G1"/>
    <mergeCell ref="A2:G2"/>
    <mergeCell ref="A3:F3"/>
    <mergeCell ref="A4:G4"/>
    <mergeCell ref="F5:G5"/>
    <mergeCell ref="A6:F6"/>
    <mergeCell ref="D7:E7"/>
    <mergeCell ref="D26:E26"/>
    <mergeCell ref="D43:E43"/>
    <mergeCell ref="D64:E64"/>
    <mergeCell ref="D85:E85"/>
    <mergeCell ref="D106:E106"/>
    <mergeCell ref="D127:E127"/>
    <mergeCell ref="D148:E148"/>
    <mergeCell ref="D169:E169"/>
    <mergeCell ref="D190:E190"/>
    <mergeCell ref="D197:E197"/>
    <mergeCell ref="D223:E223"/>
    <mergeCell ref="D246:E246"/>
    <mergeCell ref="D264:E264"/>
    <mergeCell ref="D282:E282"/>
    <mergeCell ref="D299:E299"/>
    <mergeCell ref="D325:E325"/>
    <mergeCell ref="D348:E348"/>
    <mergeCell ref="D368:E368"/>
    <mergeCell ref="D389:E389"/>
    <mergeCell ref="D412:E412"/>
    <mergeCell ref="D431:E431"/>
    <mergeCell ref="D438:E438"/>
    <mergeCell ref="D445:E445"/>
    <mergeCell ref="A455:F455"/>
    <mergeCell ref="D456:E456"/>
    <mergeCell ref="D475:E475"/>
    <mergeCell ref="D492:E492"/>
    <mergeCell ref="D513:E513"/>
    <mergeCell ref="D534:E534"/>
    <mergeCell ref="D555:E555"/>
    <mergeCell ref="D562:E562"/>
    <mergeCell ref="D588:E588"/>
    <mergeCell ref="D611:E611"/>
    <mergeCell ref="D629:E629"/>
    <mergeCell ref="D646:E646"/>
    <mergeCell ref="D672:E672"/>
    <mergeCell ref="D695:E695"/>
    <mergeCell ref="D714:E714"/>
    <mergeCell ref="D740:E740"/>
    <mergeCell ref="D763:E763"/>
    <mergeCell ref="D782:E782"/>
    <mergeCell ref="D789:E789"/>
    <mergeCell ref="D796:E796"/>
    <mergeCell ref="A806:F806"/>
    <mergeCell ref="D807:E807"/>
    <mergeCell ref="D826:E826"/>
    <mergeCell ref="D842:E842"/>
    <mergeCell ref="D859:E859"/>
    <mergeCell ref="D880:E880"/>
    <mergeCell ref="D898:E898"/>
    <mergeCell ref="D914:E914"/>
    <mergeCell ref="D935:E935"/>
    <mergeCell ref="D952:E952"/>
    <mergeCell ref="D968:E968"/>
    <mergeCell ref="D987:E987"/>
    <mergeCell ref="D994:E994"/>
    <mergeCell ref="D1017:E1017"/>
    <mergeCell ref="D1036:E1036"/>
    <mergeCell ref="D1059:E1059"/>
    <mergeCell ref="D1078:E1078"/>
    <mergeCell ref="D1097:E1097"/>
    <mergeCell ref="D1117:E1117"/>
    <mergeCell ref="D1138:E1138"/>
    <mergeCell ref="D1157:E1157"/>
    <mergeCell ref="D1178:E1178"/>
    <mergeCell ref="D1199:E1199"/>
    <mergeCell ref="D1222:E1222"/>
    <mergeCell ref="D1245:E1245"/>
    <mergeCell ref="D1266:E1266"/>
    <mergeCell ref="D1287:E1287"/>
    <mergeCell ref="D1306:E1306"/>
    <mergeCell ref="D1327:E1327"/>
    <mergeCell ref="D1347:E1347"/>
    <mergeCell ref="D1366:E1366"/>
    <mergeCell ref="D1385:E1385"/>
    <mergeCell ref="D1392:E1392"/>
    <mergeCell ref="D1399:E1399"/>
    <mergeCell ref="D1409:E1409"/>
    <mergeCell ref="A1419:F1419"/>
    <mergeCell ref="D1420:E1420"/>
    <mergeCell ref="D1433:E1433"/>
    <mergeCell ref="D1445:E1445"/>
    <mergeCell ref="D1458:E1458"/>
    <mergeCell ref="D1475:E1475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编制说明</vt:lpstr>
      <vt:lpstr>价格清单</vt:lpstr>
      <vt:lpstr>配电柜报价明细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岳鹏</cp:lastModifiedBy>
  <dcterms:created xsi:type="dcterms:W3CDTF">2020-11-19T09:45:00Z</dcterms:created>
  <dcterms:modified xsi:type="dcterms:W3CDTF">2022-11-22T00:34:47Z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70928E5DBA7043BF93BCD29947D5A66D</vt:lpwstr>
  </property>
  <property fmtid="{D5CDD505-2E9C-101B-9397-08002B2CF9AE}" pid="4" name="KSOReadingLayout">
    <vt:bool>true</vt:bool>
  </property>
</Properties>
</file>