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转扣表" sheetId="92" r:id="rId9"/>
    <sheet name="转扣附表2" sheetId="93" r:id="rId10"/>
    <sheet name="明细表（电工套管）" sheetId="85" r:id="rId11"/>
    <sheet name="明细表（预拌砂浆）" sheetId="86" r:id="rId12"/>
    <sheet name="明细表（防水涂料）" sheetId="90" r:id="rId13"/>
    <sheet name="明细表（开关插座）" sheetId="88" r:id="rId14"/>
    <sheet name="明细表（电线电缆)" sheetId="91" r:id="rId15"/>
    <sheet name="明细表（漏电保护器）" sheetId="89" r:id="rId16"/>
    <sheet name="明细表（保温材料）" sheetId="87" r:id="rId17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11" hidden="1">'明细表（预拌砂浆）'!$A$2:$H$27</definedName>
    <definedName name="_xlnm._FilterDatabase" localSheetId="14" hidden="1">'明细表（电线电缆)'!$A$2:$H$27</definedName>
    <definedName name="_xlnm._FilterDatabase" localSheetId="16" hidden="1">'明细表（保温材料）'!$A$2:$H$162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'2资料存档目录'!$A$1:$F$21</definedName>
    <definedName name="_xlnm.Print_Area" localSheetId="7">'4结算明细汇总表'!$A$1:$D$14</definedName>
    <definedName name="_xlnm.Print_Area" localSheetId="16">'明细表（保温材料）'!$A$1:$H$162</definedName>
    <definedName name="_xlnm.Print_Titles" localSheetId="16">'明细表（保温材料）'!$1:$2</definedName>
    <definedName name="_xlnm.Print_Area" localSheetId="8">转扣表!$A$1:$E$17</definedName>
  </definedNames>
  <calcPr calcId="144525" fullPrecision="0"/>
</workbook>
</file>

<file path=xl/sharedStrings.xml><?xml version="1.0" encoding="utf-8"?>
<sst xmlns="http://schemas.openxmlformats.org/spreadsheetml/2006/main" count="1993" uniqueCount="565">
  <si>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</si>
  <si>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</si>
  <si>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</si>
  <si>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</si>
  <si>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</si>
  <si>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</si>
  <si>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</si>
  <si>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</si>
  <si>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</si>
  <si>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</si>
  <si>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</si>
  <si>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</si>
  <si>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</si>
  <si>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</si>
  <si>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</si>
  <si>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</si>
  <si>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</si>
  <si>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</si>
  <si>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</si>
  <si>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</si>
  <si>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</si>
  <si>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</si>
  <si>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</si>
  <si>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</si>
  <si>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</si>
  <si>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</si>
  <si>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</si>
  <si>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</si>
  <si>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</si>
  <si>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</si>
  <si>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</si>
  <si>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</si>
  <si>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</si>
  <si>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</si>
  <si>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</si>
  <si>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</si>
  <si>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</si>
  <si>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</si>
  <si>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</si>
  <si>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</si>
  <si>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</si>
  <si>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</si>
  <si>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</si>
  <si>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</si>
  <si>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</si>
  <si>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</si>
  <si>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</si>
  <si>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</si>
  <si>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</si>
  <si>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</si>
  <si>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</si>
  <si>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</si>
  <si>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</si>
  <si>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</si>
  <si>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</si>
  <si>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</si>
  <si>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</si>
  <si>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</si>
  <si>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</si>
  <si>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</si>
  <si>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</si>
  <si>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</si>
  <si>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</si>
  <si>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</si>
  <si>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</si>
  <si>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</si>
  <si>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</si>
  <si>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</si>
  <si>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</si>
  <si>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</si>
  <si>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</si>
  <si>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</si>
  <si>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</si>
  <si>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</si>
  <si>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</si>
  <si>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</si>
  <si>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</si>
  <si>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</si>
  <si>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</si>
  <si>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</si>
  <si>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</si>
  <si>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</si>
  <si>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</si>
  <si>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</si>
  <si>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</si>
  <si>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</si>
  <si>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</si>
  <si>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</si>
  <si>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</si>
  <si>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</si>
  <si>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</si>
  <si>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</si>
  <si>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</si>
  <si>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</si>
  <si>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</si>
  <si>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</si>
  <si>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</si>
  <si>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</si>
  <si>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</si>
  <si>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</si>
  <si>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</si>
  <si>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</si>
  <si>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</si>
  <si>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</si>
  <si>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</si>
  <si>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</si>
  <si>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</si>
  <si>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</si>
  <si>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</si>
  <si>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</si>
  <si>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</si>
  <si>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</si>
  <si>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</si>
  <si>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</si>
  <si>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</si>
  <si>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</si>
  <si>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</si>
  <si>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</si>
  <si>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</si>
  <si>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</si>
  <si>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</si>
  <si>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</si>
  <si>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</si>
  <si>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</si>
  <si>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</si>
  <si>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</si>
  <si>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</si>
  <si>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</si>
  <si>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</si>
  <si>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</si>
  <si>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</si>
  <si>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</si>
  <si>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</si>
  <si>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</si>
  <si>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</si>
  <si>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</si>
  <si>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</si>
  <si>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</si>
  <si>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</si>
  <si>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</si>
  <si>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</si>
  <si>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</si>
  <si>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</si>
  <si>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</si>
  <si>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</si>
  <si>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</si>
  <si>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</si>
  <si>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</si>
  <si>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</si>
  <si>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</si>
  <si>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</si>
  <si>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</si>
  <si>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</si>
  <si>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</si>
  <si>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</si>
  <si>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</si>
  <si>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</si>
  <si>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</si>
  <si>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</si>
  <si>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</si>
  <si>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</si>
  <si>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</si>
  <si>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</si>
  <si>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</si>
  <si>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</si>
  <si>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</si>
  <si>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</si>
  <si>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</si>
  <si>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</si>
  <si>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</si>
  <si>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</si>
  <si>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</si>
  <si>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</si>
  <si>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</si>
  <si>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</si>
  <si>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</si>
  <si>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</si>
  <si>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</si>
  <si>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</si>
  <si>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</si>
  <si>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</si>
  <si>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</si>
  <si>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</si>
  <si>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</si>
  <si>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</si>
  <si>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</si>
  <si>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</si>
  <si>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</si>
  <si>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</si>
  <si>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</si>
  <si>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</si>
  <si>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</si>
  <si>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</si>
  <si>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</si>
  <si>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</si>
  <si>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</si>
  <si>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</si>
  <si>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</si>
  <si>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</si>
  <si>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</si>
  <si>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</si>
  <si>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</si>
  <si>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</si>
  <si>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</si>
  <si>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</si>
  <si>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</si>
  <si>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</si>
  <si>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</si>
  <si>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</si>
  <si>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</si>
  <si>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</si>
  <si>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</si>
  <si>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</si>
  <si>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</si>
  <si>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</si>
  <si>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</si>
  <si>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</si>
  <si>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</si>
  <si>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</si>
  <si>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</si>
  <si>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</si>
  <si>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</si>
  <si>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</si>
  <si>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</si>
  <si>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</si>
  <si>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</si>
  <si>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</si>
  <si>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</si>
  <si>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</si>
  <si>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</si>
  <si>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</si>
  <si>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</si>
  <si>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</si>
  <si>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</si>
  <si>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</si>
  <si>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</si>
  <si>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</si>
  <si>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</si>
  <si>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</si>
  <si>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</si>
  <si>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</si>
  <si>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</si>
  <si>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</si>
  <si>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</si>
  <si>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</si>
  <si>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</si>
  <si>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</si>
  <si>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</si>
  <si>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</si>
  <si>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</si>
  <si>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</si>
  <si>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</si>
  <si>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</si>
  <si>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</si>
  <si>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</si>
  <si>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</si>
  <si>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</si>
  <si>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</si>
  <si>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</si>
  <si>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</si>
  <si>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</si>
  <si>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</si>
  <si>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</si>
  <si>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</si>
  <si>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</si>
  <si>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</si>
  <si>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</si>
  <si>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</si>
  <si>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</si>
  <si>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</si>
  <si>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</si>
  <si>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</si>
  <si>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</si>
  <si>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</si>
  <si>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</si>
  <si>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</si>
  <si>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</si>
  <si>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</si>
  <si>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</si>
  <si>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</si>
  <si>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</si>
  <si>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</si>
  <si>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</si>
  <si>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</si>
  <si>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</si>
  <si>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</si>
  <si>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</si>
  <si>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</si>
  <si>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</si>
  <si>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</si>
  <si>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</si>
  <si>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</si>
  <si>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</si>
  <si>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</si>
  <si>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</si>
  <si>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</si>
  <si>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</si>
  <si>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</si>
  <si>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</si>
  <si>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</si>
  <si>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</si>
  <si>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</si>
  <si>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</si>
  <si>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</si>
  <si>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</si>
  <si>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</si>
  <si>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</si>
  <si>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</si>
  <si>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</si>
  <si>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</si>
  <si>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</si>
  <si>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</si>
  <si>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</si>
  <si>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</si>
  <si>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</si>
  <si>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</si>
  <si>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</si>
  <si>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</si>
  <si>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</si>
  <si>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</si>
  <si>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</si>
  <si>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</si>
  <si>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</si>
  <si>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</si>
  <si>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</si>
  <si>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</si>
  <si>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</si>
  <si>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</si>
  <si>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</si>
  <si>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</si>
  <si>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</si>
  <si>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</si>
  <si>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</si>
  <si>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</si>
  <si>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</si>
  <si>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</si>
  <si>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</si>
  <si>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</si>
  <si>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</si>
  <si>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</si>
  <si>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</si>
  <si>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</si>
  <si>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建设工程检测合同（保温材料及水电安装材料）</t>
    </r>
    <r>
      <rPr>
        <b/>
        <sz val="14"/>
        <rFont val="楷体_GB2312"/>
        <charset val="134"/>
      </rPr>
      <t>结算审批表</t>
    </r>
  </si>
  <si>
    <t>项目名称</t>
  </si>
  <si>
    <t>宜阳山水文苑</t>
  </si>
  <si>
    <t>合同编号</t>
  </si>
  <si>
    <t>SSWY.01-JA-099</t>
  </si>
  <si>
    <t>合同名称</t>
  </si>
  <si>
    <t>建设工程检测合同（保温材料及水电安装材料）</t>
  </si>
  <si>
    <t>合同金额</t>
  </si>
  <si>
    <r>
      <rPr>
        <u/>
        <sz val="12"/>
        <rFont val="楷体_GB2312"/>
        <charset val="134"/>
      </rPr>
      <t>352800.00</t>
    </r>
    <r>
      <rPr>
        <sz val="12"/>
        <rFont val="楷体_GB2312"/>
        <charset val="134"/>
      </rPr>
      <t>元</t>
    </r>
  </si>
  <si>
    <t>施工单位名称</t>
  </si>
  <si>
    <t>洛阳市金鉴工程质量检测中心有限公司</t>
  </si>
  <si>
    <t>乙方送审价</t>
  </si>
  <si>
    <t>376920元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</si>
  <si>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</si>
  <si>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</si>
  <si>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</si>
  <si>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</si>
  <si>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</si>
  <si>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</si>
  <si>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</si>
  <si>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</si>
  <si>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</si>
  <si>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</si>
  <si>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</si>
  <si>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</si>
  <si>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</si>
  <si>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</si>
  <si>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</si>
  <si>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</si>
  <si>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</si>
  <si>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</si>
  <si>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</si>
  <si>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</si>
  <si>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建设工程检测合同（保温材料及水电安装材料）结算审批表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</si>
  <si>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</si>
  <si>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</si>
  <si>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</si>
  <si>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</si>
  <si>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</si>
  <si>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</si>
  <si>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</si>
  <si>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</si>
  <si>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</si>
  <si>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建设工程检测合同（保温材料及水电安装材料）结算汇总表</t>
  </si>
  <si>
    <t>第4页</t>
  </si>
  <si>
    <t>建设工程检测合同（保温材料及水电安装材料）结算价明细汇总表</t>
  </si>
  <si>
    <t>1份4页</t>
  </si>
  <si>
    <t>第5页</t>
  </si>
  <si>
    <t>含5-1~5-3</t>
  </si>
  <si>
    <t>结算通知书（合同编号：SSWY.01-JA-099）</t>
  </si>
  <si>
    <t>第6页</t>
  </si>
  <si>
    <t>结算申请报告（合同编号：SSWY.01-JA-099）</t>
  </si>
  <si>
    <t>第7页</t>
  </si>
  <si>
    <t>授权委托书（合同编号：SSWY.01-JA-099）</t>
  </si>
  <si>
    <t>第8页</t>
  </si>
  <si>
    <t>工程往来账目明细（合同编号：SSWY.01-JA-099）</t>
  </si>
  <si>
    <t>第9页</t>
  </si>
  <si>
    <t>建设工程检测合同（保温材料及水电安装材料）量价确认单</t>
  </si>
  <si>
    <t>1份9页</t>
  </si>
  <si>
    <t>第10~18页</t>
  </si>
  <si>
    <t>签字版</t>
  </si>
  <si>
    <t>约谈记录</t>
  </si>
  <si>
    <t>1份3页</t>
  </si>
  <si>
    <t>第19~21页</t>
  </si>
  <si>
    <t>建设工程检测合同（保温材料及水电安装材料）（含审批表）（合同编号：SSWY.01-JA-099）</t>
  </si>
  <si>
    <t>1份12页</t>
  </si>
  <si>
    <t>第22~33页</t>
  </si>
  <si>
    <t>复印件</t>
  </si>
  <si>
    <t>施工方报送的结算资料</t>
  </si>
  <si>
    <t>第34~45页</t>
  </si>
  <si>
    <t>造价师：</t>
  </si>
  <si>
    <t>日期：</t>
  </si>
  <si>
    <t>工程结算汇总表</t>
  </si>
  <si>
    <t>合同编号：SSWY.01-JA-099                         合同金额：352800元</t>
  </si>
  <si>
    <t>合同名称：建设工程检测合同（保温材料及水电安装材料）</t>
  </si>
  <si>
    <t>甲    方：洛阳莘子园置业有限公司</t>
  </si>
  <si>
    <t>乙    方：洛阳市金鉴工程质量检测中心有限公司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</si>
  <si>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</si>
  <si>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</si>
  <si>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</si>
  <si>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</si>
  <si>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</si>
  <si>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</si>
  <si>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</si>
  <si>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</si>
  <si>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</si>
  <si>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</si>
  <si>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</si>
  <si>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</si>
  <si>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</si>
  <si>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</si>
  <si>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</si>
  <si>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</si>
  <si>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</si>
  <si>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</si>
  <si>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</si>
  <si>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</si>
  <si>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</si>
  <si>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</si>
  <si>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</si>
  <si>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</si>
  <si>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</si>
  <si>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</si>
  <si>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</si>
  <si>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</si>
  <si>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</si>
  <si>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</si>
  <si>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</si>
  <si>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</si>
  <si>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建设工程检测合同（保温材料及水电安装材料） 
结算价明细汇总表</t>
  </si>
  <si>
    <t>工程造价（元）</t>
  </si>
  <si>
    <t>合同内结算</t>
  </si>
  <si>
    <t>报送</t>
  </si>
  <si>
    <t>价差</t>
  </si>
  <si>
    <t>电工套管</t>
  </si>
  <si>
    <t>预拌砂浆</t>
  </si>
  <si>
    <t>防水涂料</t>
  </si>
  <si>
    <t>开关插座</t>
  </si>
  <si>
    <t>电线电缆</t>
  </si>
  <si>
    <t>漏电保护器</t>
  </si>
  <si>
    <t>保温材料</t>
  </si>
  <si>
    <t>合计</t>
  </si>
  <si>
    <t>经双方协商，最终结算金额</t>
  </si>
  <si>
    <t>舍尾数金额24元</t>
  </si>
  <si>
    <t>建设工程检测合同（保温材料及水电安装材料） 
结算价转扣表</t>
  </si>
  <si>
    <t>说明</t>
  </si>
  <si>
    <t>转扣总承包单位</t>
  </si>
  <si>
    <t>转扣其他公司</t>
  </si>
  <si>
    <t>工程部与电线电缆供应商(郑缆科技股份有限公司)沟通，协商转扣供应商16300元，其余部分由我司承担(无协商纸质资料，有工程部下发工作联系单)。金额详见转扣附表2</t>
  </si>
  <si>
    <t>我司承担</t>
  </si>
  <si>
    <t>汇总</t>
  </si>
  <si>
    <t>其中：转扣供应商</t>
  </si>
  <si>
    <t>附表2</t>
  </si>
  <si>
    <t>山水文苑费用明细（电线电缆）</t>
  </si>
  <si>
    <t>要求送样组数</t>
  </si>
  <si>
    <t>郑缆实际送样组数</t>
  </si>
  <si>
    <t>楼号</t>
  </si>
  <si>
    <t>试样名称</t>
  </si>
  <si>
    <t>单价（元）</t>
  </si>
  <si>
    <t>数量（组）</t>
  </si>
  <si>
    <t>金额（元）</t>
  </si>
  <si>
    <t>电线</t>
  </si>
  <si>
    <t>电缆</t>
  </si>
  <si>
    <t>1#楼</t>
  </si>
  <si>
    <t>1#</t>
  </si>
  <si>
    <t>5*16</t>
  </si>
  <si>
    <t>2#楼</t>
  </si>
  <si>
    <t>2#</t>
  </si>
  <si>
    <t>3#楼</t>
  </si>
  <si>
    <t>3#</t>
  </si>
  <si>
    <t>5#楼</t>
  </si>
  <si>
    <t>5#</t>
  </si>
  <si>
    <t>6#楼</t>
  </si>
  <si>
    <t>6#</t>
  </si>
  <si>
    <t>3*25+2*16</t>
  </si>
  <si>
    <t>5*6</t>
  </si>
  <si>
    <t>7#楼</t>
  </si>
  <si>
    <t>7#</t>
  </si>
  <si>
    <t>8#楼</t>
  </si>
  <si>
    <t>8#</t>
  </si>
  <si>
    <t>9#楼</t>
  </si>
  <si>
    <t>9#</t>
  </si>
  <si>
    <t>10#楼</t>
  </si>
  <si>
    <t>10#</t>
  </si>
  <si>
    <t>11#楼</t>
  </si>
  <si>
    <t>11#</t>
  </si>
  <si>
    <t>12#楼</t>
  </si>
  <si>
    <t>12#</t>
  </si>
  <si>
    <t>13#楼</t>
  </si>
  <si>
    <t>13#</t>
  </si>
  <si>
    <t>车库</t>
  </si>
  <si>
    <t>3*150+2*95</t>
  </si>
  <si>
    <t>3*95+2*50</t>
  </si>
  <si>
    <t>合计组数</t>
  </si>
  <si>
    <t>单价</t>
  </si>
  <si>
    <t>金额</t>
  </si>
  <si>
    <t>洋房</t>
  </si>
  <si>
    <t>高层</t>
  </si>
  <si>
    <t>电线2.5</t>
  </si>
  <si>
    <t>电线4</t>
  </si>
  <si>
    <t>电缆5*16</t>
  </si>
  <si>
    <t>电缆3*25+2*16</t>
  </si>
  <si>
    <t>电缆3*150+2*95</t>
  </si>
  <si>
    <t>电缆3*95+2*50</t>
  </si>
  <si>
    <t>差异</t>
  </si>
  <si>
    <t>备注：郑缆委托多委托49组，费用共计16300元</t>
  </si>
  <si>
    <t>建设工程检测合同（电工套管） 
结算价明细表</t>
  </si>
  <si>
    <t>单位</t>
  </si>
  <si>
    <t>工程量</t>
  </si>
  <si>
    <t>单价（元/组）</t>
  </si>
  <si>
    <t>合价（元）</t>
  </si>
  <si>
    <t>价格来源</t>
  </si>
  <si>
    <t>组</t>
  </si>
  <si>
    <t>合同清单</t>
  </si>
  <si>
    <t>元</t>
  </si>
  <si>
    <t>建设工程检测合同（预拌砂浆）结算价明细表</t>
  </si>
  <si>
    <t>预拌砌筑砂浆</t>
  </si>
  <si>
    <t>约谈价格</t>
  </si>
  <si>
    <t>预拌抹灰砂浆</t>
  </si>
  <si>
    <t>建设工程检测合同（聚合物乳液防水涂料）
结算价明细表</t>
  </si>
  <si>
    <t>聚合物乳液防水涂料</t>
  </si>
  <si>
    <t>15#楼</t>
  </si>
  <si>
    <t>建设工程检测合同（开关插座）
结算价明细表</t>
  </si>
  <si>
    <t>开关</t>
  </si>
  <si>
    <t>插座</t>
  </si>
  <si>
    <t>建设工程检测合同（电线电缆）
结算价明细表</t>
  </si>
  <si>
    <t>建设工程检测合同（漏电保护器）
结算价明细表</t>
  </si>
  <si>
    <t>漏保</t>
  </si>
  <si>
    <t>建设工程检测合同（保温材料）结算价明细表</t>
  </si>
  <si>
    <t>屋面岩棉板</t>
  </si>
  <si>
    <t>合同清单及约谈记录</t>
  </si>
  <si>
    <t>屋面挤塑板</t>
  </si>
  <si>
    <t>外墙岩棉板</t>
  </si>
  <si>
    <t>粘结砂浆</t>
  </si>
  <si>
    <t>抹面砂浆</t>
  </si>
  <si>
    <t>网格布</t>
  </si>
  <si>
    <t>锚固钉</t>
  </si>
  <si>
    <t>锚固钉现场</t>
  </si>
  <si>
    <t>基层与粘结</t>
  </si>
  <si>
    <t>钻芯</t>
  </si>
  <si>
    <t>外墙挤塑板</t>
  </si>
  <si>
    <t>粘结与保温</t>
  </si>
  <si>
    <t>抹面与粘结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</si>
</sst>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51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2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10" borderId="23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14" borderId="26" applyNumberFormat="0" applyAlignment="0" applyProtection="0">
      <alignment vertical="center"/>
    </xf>
    <xf numFmtId="0" fontId="42" fillId="14" borderId="22" applyNumberFormat="0" applyAlignment="0" applyProtection="0">
      <alignment vertical="center"/>
    </xf>
    <xf numFmtId="0" fontId="43" fillId="15" borderId="27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50" applyFont="1" applyAlignment="1">
      <alignment horizontal="center" vertical="center" wrapText="1"/>
    </xf>
    <xf numFmtId="0" fontId="10" fillId="0" borderId="0" xfId="50" applyFont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10" fillId="0" borderId="14" xfId="50" applyFont="1" applyBorder="1" applyAlignment="1">
      <alignment horizontal="center" vertical="center"/>
    </xf>
    <xf numFmtId="0" fontId="10" fillId="0" borderId="3" xfId="50" applyFont="1" applyBorder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0" fillId="0" borderId="4" xfId="50" applyFont="1" applyBorder="1" applyAlignment="1">
      <alignment horizontal="center" vertical="center"/>
    </xf>
    <xf numFmtId="0" fontId="10" fillId="0" borderId="5" xfId="50" applyFont="1" applyBorder="1" applyAlignment="1">
      <alignment horizontal="center" vertical="center" wrapText="1"/>
    </xf>
    <xf numFmtId="176" fontId="10" fillId="0" borderId="5" xfId="50" applyNumberFormat="1" applyFont="1" applyBorder="1" applyAlignment="1">
      <alignment horizontal="center" vertical="center" wrapText="1"/>
    </xf>
    <xf numFmtId="176" fontId="10" fillId="0" borderId="11" xfId="50" applyNumberFormat="1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11" fillId="0" borderId="5" xfId="31" applyNumberFormat="1" applyFont="1" applyFill="1" applyBorder="1" applyAlignment="1">
      <alignment horizontal="center" vertical="center" wrapText="1"/>
    </xf>
    <xf numFmtId="176" fontId="11" fillId="0" borderId="11" xfId="31" applyNumberFormat="1" applyFont="1" applyFill="1" applyBorder="1" applyAlignment="1">
      <alignment horizontal="center" vertical="center" wrapText="1"/>
    </xf>
    <xf numFmtId="0" fontId="12" fillId="0" borderId="6" xfId="50" applyFont="1" applyFill="1" applyBorder="1" applyAlignment="1">
      <alignment horizontal="center" vertical="center" wrapText="1"/>
    </xf>
    <xf numFmtId="0" fontId="12" fillId="0" borderId="0" xfId="50" applyFont="1" applyFill="1" applyBorder="1" applyAlignment="1">
      <alignment horizontal="center" vertical="center" wrapText="1"/>
    </xf>
    <xf numFmtId="0" fontId="12" fillId="0" borderId="0" xfId="50" applyFont="1" applyFill="1" applyAlignment="1">
      <alignment horizontal="center" vertical="center" wrapText="1"/>
    </xf>
    <xf numFmtId="0" fontId="13" fillId="0" borderId="4" xfId="5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14" fillId="0" borderId="5" xfId="31" applyNumberFormat="1" applyFont="1" applyFill="1" applyBorder="1" applyAlignment="1">
      <alignment horizontal="center" vertical="center" wrapText="1"/>
    </xf>
    <xf numFmtId="176" fontId="14" fillId="0" borderId="11" xfId="31" applyNumberFormat="1" applyFont="1" applyFill="1" applyBorder="1" applyAlignment="1">
      <alignment horizontal="center" vertical="center" wrapText="1"/>
    </xf>
    <xf numFmtId="0" fontId="15" fillId="0" borderId="6" xfId="50" applyFont="1" applyFill="1" applyBorder="1" applyAlignment="1">
      <alignment horizontal="center" vertical="center" wrapText="1"/>
    </xf>
    <xf numFmtId="0" fontId="15" fillId="0" borderId="0" xfId="50" applyFont="1" applyFill="1" applyAlignment="1">
      <alignment horizontal="center" vertical="center" wrapText="1"/>
    </xf>
    <xf numFmtId="0" fontId="15" fillId="0" borderId="0" xfId="5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1" fillId="0" borderId="16" xfId="3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5" xfId="50" applyFont="1" applyBorder="1" applyAlignment="1">
      <alignment horizontal="center" vertical="center"/>
    </xf>
    <xf numFmtId="176" fontId="10" fillId="0" borderId="5" xfId="50" applyNumberFormat="1" applyFont="1" applyBorder="1" applyAlignment="1">
      <alignment horizontal="center" vertical="center"/>
    </xf>
    <xf numFmtId="0" fontId="16" fillId="0" borderId="6" xfId="50" applyFont="1" applyBorder="1" applyAlignment="1">
      <alignment horizontal="center" vertical="center" wrapText="1"/>
    </xf>
    <xf numFmtId="0" fontId="10" fillId="0" borderId="7" xfId="50" applyFont="1" applyBorder="1" applyAlignment="1">
      <alignment horizontal="center" vertical="center"/>
    </xf>
    <xf numFmtId="0" fontId="10" fillId="0" borderId="8" xfId="50" applyFont="1" applyBorder="1" applyAlignment="1">
      <alignment horizontal="center" vertical="center"/>
    </xf>
    <xf numFmtId="176" fontId="10" fillId="0" borderId="8" xfId="50" applyNumberFormat="1" applyFont="1" applyFill="1" applyBorder="1" applyAlignment="1">
      <alignment horizontal="center" vertical="center"/>
    </xf>
    <xf numFmtId="0" fontId="16" fillId="0" borderId="9" xfId="5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8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justify" vertical="center" wrapText="1"/>
    </xf>
    <xf numFmtId="176" fontId="20" fillId="0" borderId="5" xfId="0" applyNumberFormat="1" applyFont="1" applyFill="1" applyBorder="1" applyAlignment="1">
      <alignment horizontal="justify" vertical="center" wrapText="1"/>
    </xf>
    <xf numFmtId="177" fontId="20" fillId="0" borderId="5" xfId="0" applyNumberFormat="1" applyFont="1" applyFill="1" applyBorder="1" applyAlignment="1">
      <alignment horizontal="justify" vertical="center" wrapText="1"/>
    </xf>
    <xf numFmtId="178" fontId="20" fillId="0" borderId="5" xfId="0" applyNumberFormat="1" applyFont="1" applyFill="1" applyBorder="1" applyAlignment="1">
      <alignment horizontal="justify" vertical="center" wrapText="1"/>
    </xf>
    <xf numFmtId="179" fontId="20" fillId="0" borderId="5" xfId="0" applyNumberFormat="1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179" fontId="0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2" fillId="0" borderId="17" xfId="3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3" fillId="0" borderId="1" xfId="31" applyFont="1" applyFill="1" applyBorder="1" applyAlignment="1">
      <alignment horizontal="center" vertical="center" wrapText="1"/>
    </xf>
    <xf numFmtId="0" fontId="23" fillId="0" borderId="2" xfId="31" applyFont="1" applyFill="1" applyBorder="1" applyAlignment="1">
      <alignment horizontal="center" vertical="center" wrapText="1"/>
    </xf>
    <xf numFmtId="0" fontId="23" fillId="0" borderId="3" xfId="31" applyFont="1" applyFill="1" applyBorder="1" applyAlignment="1">
      <alignment horizontal="center" vertical="center" wrapText="1"/>
    </xf>
    <xf numFmtId="0" fontId="23" fillId="0" borderId="18" xfId="31" applyFont="1" applyFill="1" applyBorder="1" applyAlignment="1">
      <alignment horizontal="center" vertical="center" wrapText="1"/>
    </xf>
    <xf numFmtId="0" fontId="23" fillId="0" borderId="16" xfId="31" applyFont="1" applyFill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3" fillId="0" borderId="16" xfId="31" applyFont="1" applyFill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justify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wrapText="1"/>
    </xf>
    <xf numFmtId="178" fontId="27" fillId="0" borderId="6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left" wrapText="1"/>
    </xf>
    <xf numFmtId="0" fontId="20" fillId="0" borderId="6" xfId="0" applyNumberFormat="1" applyFont="1" applyFill="1" applyBorder="1" applyAlignment="1">
      <alignment horizontal="left" wrapText="1"/>
    </xf>
    <xf numFmtId="0" fontId="28" fillId="0" borderId="5" xfId="0" applyNumberFormat="1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left" wrapText="1"/>
    </xf>
    <xf numFmtId="0" fontId="20" fillId="0" borderId="9" xfId="0" applyNumberFormat="1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justify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3" borderId="5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0" xfId="0" applyFill="1">
      <alignment vertical="center"/>
    </xf>
    <xf numFmtId="0" fontId="0" fillId="0" borderId="11" xfId="0" applyBorder="1">
      <alignment vertical="center"/>
    </xf>
    <xf numFmtId="0" fontId="0" fillId="4" borderId="11" xfId="0" applyFill="1" applyBorder="1">
      <alignment vertical="center"/>
    </xf>
    <xf numFmtId="0" fontId="0" fillId="0" borderId="20" xfId="0" applyBorder="1">
      <alignment vertical="center"/>
    </xf>
    <xf numFmtId="0" fontId="0" fillId="4" borderId="21" xfId="0" applyFill="1" applyBorder="1">
      <alignment vertical="center"/>
    </xf>
    <xf numFmtId="0" fontId="0" fillId="0" borderId="21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43815</xdr:colOff>
      <xdr:row>8</xdr:row>
      <xdr:rowOff>140970</xdr:rowOff>
    </xdr:from>
    <xdr:to>
      <xdr:col>3</xdr:col>
      <xdr:colOff>767080</xdr:colOff>
      <xdr:row>8</xdr:row>
      <xdr:rowOff>1108075</xdr:rowOff>
    </xdr:to>
    <xdr:pic>
      <xdr:nvPicPr>
        <xdr:cNvPr id="2" name="图片 1" descr="23fe41d8fa33b6127f86a5e3d2c2b8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1800" y="3430270"/>
          <a:ext cx="723265" cy="967105"/>
        </a:xfrm>
        <a:prstGeom prst="rect">
          <a:avLst/>
        </a:prstGeom>
      </xdr:spPr>
    </xdr:pic>
    <xdr:clientData/>
  </xdr:twoCellAnchor>
  <xdr:twoCellAnchor editAs="oneCell">
    <xdr:from>
      <xdr:col>3</xdr:col>
      <xdr:colOff>845185</xdr:colOff>
      <xdr:row>8</xdr:row>
      <xdr:rowOff>172720</xdr:rowOff>
    </xdr:from>
    <xdr:to>
      <xdr:col>3</xdr:col>
      <xdr:colOff>1476375</xdr:colOff>
      <xdr:row>8</xdr:row>
      <xdr:rowOff>1132205</xdr:rowOff>
    </xdr:to>
    <xdr:pic>
      <xdr:nvPicPr>
        <xdr:cNvPr id="3" name="图片 2" descr="67108e5f016b3ade8009539eda9ebc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3170" y="3462020"/>
          <a:ext cx="631190" cy="959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28">
      <c r="A2" s="168" t="s">
        <v>1</v>
      </c>
      <c r="B2" s="168" t="s">
        <v>2</v>
      </c>
      <c r="C2" s="168" t="s">
        <v>3</v>
      </c>
      <c r="D2" s="168" t="s">
        <v>4</v>
      </c>
      <c r="E2" s="168" t="s">
        <v>5</v>
      </c>
      <c r="F2" s="168" t="s">
        <v>6</v>
      </c>
      <c r="G2" s="168" t="s">
        <v>7</v>
      </c>
      <c r="H2" s="168" t="s">
        <v>8</v>
      </c>
      <c r="I2" s="168" t="s">
        <v>9</v>
      </c>
      <c r="J2" s="168" t="s">
        <v>10</v>
      </c>
      <c r="K2" s="168" t="s">
        <v>11</v>
      </c>
      <c r="L2" s="168" t="s">
        <v>12</v>
      </c>
      <c r="M2" s="168" t="s">
        <v>13</v>
      </c>
      <c r="N2" s="168" t="s">
        <v>14</v>
      </c>
      <c r="O2" s="168" t="s">
        <v>15</v>
      </c>
      <c r="P2" s="168" t="s">
        <v>16</v>
      </c>
      <c r="Q2" s="168" t="s">
        <v>17</v>
      </c>
      <c r="R2" s="168" t="s">
        <v>18</v>
      </c>
      <c r="S2" s="168" t="s">
        <v>19</v>
      </c>
      <c r="T2" s="168" t="s">
        <v>20</v>
      </c>
      <c r="U2" s="168" t="s">
        <v>21</v>
      </c>
      <c r="V2" s="168" t="s">
        <v>22</v>
      </c>
      <c r="W2" s="168" t="s">
        <v>23</v>
      </c>
      <c r="X2" s="168" t="s">
        <v>24</v>
      </c>
      <c r="Y2" s="168" t="s">
        <v>25</v>
      </c>
      <c r="Z2" s="168" t="s">
        <v>26</v>
      </c>
      <c r="AA2" s="168" t="s">
        <v>27</v>
      </c>
      <c r="AB2" s="168" t="s">
        <v>28</v>
      </c>
    </row>
    <row r="3" spans="1:28">
      <c r="A3" s="168" t="s">
        <v>29</v>
      </c>
      <c r="B3" s="168" t="s">
        <v>30</v>
      </c>
      <c r="C3" s="168"/>
      <c r="D3" s="168"/>
      <c r="E3" s="168"/>
      <c r="F3" s="168"/>
      <c r="G3" s="168">
        <v>1</v>
      </c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>
        <f>SUM(E3:AA3)</f>
        <v>1</v>
      </c>
    </row>
    <row r="4" spans="1:28">
      <c r="A4" s="168" t="s">
        <v>31</v>
      </c>
      <c r="B4" s="168" t="s">
        <v>32</v>
      </c>
      <c r="C4" s="168"/>
      <c r="D4" s="168"/>
      <c r="E4" s="168">
        <v>1</v>
      </c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>
        <f t="shared" ref="AB4:AB67" si="0">SUM(E4:AA4)</f>
        <v>1</v>
      </c>
    </row>
    <row r="5" spans="1:28">
      <c r="A5" s="168" t="s">
        <v>33</v>
      </c>
      <c r="B5" s="168" t="s">
        <v>34</v>
      </c>
      <c r="C5" s="168"/>
      <c r="D5" s="168"/>
      <c r="E5" s="168">
        <v>1</v>
      </c>
      <c r="F5" s="168">
        <v>1</v>
      </c>
      <c r="G5" s="168">
        <v>1</v>
      </c>
      <c r="H5" s="168">
        <v>2</v>
      </c>
      <c r="I5" s="168">
        <v>2</v>
      </c>
      <c r="J5" s="168">
        <v>2</v>
      </c>
      <c r="K5" s="168">
        <v>2</v>
      </c>
      <c r="L5" s="168">
        <v>2</v>
      </c>
      <c r="M5" s="168">
        <v>2</v>
      </c>
      <c r="N5" s="168">
        <v>2</v>
      </c>
      <c r="O5" s="168">
        <v>2</v>
      </c>
      <c r="P5" s="168">
        <v>2</v>
      </c>
      <c r="Q5" s="168">
        <v>2</v>
      </c>
      <c r="R5" s="168">
        <v>2</v>
      </c>
      <c r="S5" s="168">
        <v>2</v>
      </c>
      <c r="T5" s="168">
        <v>2</v>
      </c>
      <c r="U5" s="168">
        <v>2</v>
      </c>
      <c r="V5" s="168">
        <v>2</v>
      </c>
      <c r="W5" s="168">
        <v>2</v>
      </c>
      <c r="X5" s="168">
        <v>2</v>
      </c>
      <c r="Y5" s="168">
        <v>2</v>
      </c>
      <c r="Z5" s="168">
        <v>2</v>
      </c>
      <c r="AA5" s="168">
        <v>1</v>
      </c>
      <c r="AB5" s="168">
        <f t="shared" si="0"/>
        <v>42</v>
      </c>
    </row>
    <row r="6" spans="1:28">
      <c r="A6" s="168" t="s">
        <v>35</v>
      </c>
      <c r="B6" s="168" t="s">
        <v>36</v>
      </c>
      <c r="C6" s="168"/>
      <c r="D6" s="168"/>
      <c r="E6" s="168">
        <v>1</v>
      </c>
      <c r="F6" s="168">
        <v>1</v>
      </c>
      <c r="G6" s="168">
        <v>1</v>
      </c>
      <c r="H6" s="168"/>
      <c r="I6" s="168">
        <v>1</v>
      </c>
      <c r="J6" s="168">
        <v>1</v>
      </c>
      <c r="K6" s="168">
        <v>1</v>
      </c>
      <c r="L6" s="168">
        <v>1</v>
      </c>
      <c r="M6" s="168">
        <v>1</v>
      </c>
      <c r="N6" s="168">
        <v>1</v>
      </c>
      <c r="O6" s="168">
        <v>1</v>
      </c>
      <c r="P6" s="168">
        <v>1</v>
      </c>
      <c r="Q6" s="168">
        <v>1</v>
      </c>
      <c r="R6" s="168">
        <v>1</v>
      </c>
      <c r="S6" s="168">
        <v>1</v>
      </c>
      <c r="T6" s="168">
        <v>1</v>
      </c>
      <c r="U6" s="168">
        <v>1</v>
      </c>
      <c r="V6" s="168">
        <v>1</v>
      </c>
      <c r="W6" s="168">
        <v>1</v>
      </c>
      <c r="X6" s="168">
        <v>1</v>
      </c>
      <c r="Y6" s="168">
        <v>1</v>
      </c>
      <c r="Z6" s="168">
        <v>1</v>
      </c>
      <c r="AA6" s="168"/>
      <c r="AB6" s="168">
        <f t="shared" si="0"/>
        <v>21</v>
      </c>
    </row>
    <row r="7" spans="1:28">
      <c r="A7" s="168" t="s">
        <v>37</v>
      </c>
      <c r="B7" s="168" t="s">
        <v>38</v>
      </c>
      <c r="C7" s="168"/>
      <c r="D7" s="168"/>
      <c r="E7" s="168">
        <v>1</v>
      </c>
      <c r="F7" s="168">
        <v>1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>
        <f t="shared" si="0"/>
        <v>2</v>
      </c>
    </row>
    <row r="8" spans="1:28">
      <c r="A8" s="168" t="s">
        <v>39</v>
      </c>
      <c r="B8" s="168" t="s">
        <v>40</v>
      </c>
      <c r="C8" s="168"/>
      <c r="D8" s="168"/>
      <c r="E8" s="168">
        <v>1</v>
      </c>
      <c r="F8" s="168"/>
      <c r="G8" s="168">
        <v>4</v>
      </c>
      <c r="H8" s="168">
        <v>2</v>
      </c>
      <c r="I8" s="168">
        <v>2</v>
      </c>
      <c r="J8" s="168">
        <v>2</v>
      </c>
      <c r="K8" s="168">
        <v>2</v>
      </c>
      <c r="L8" s="168">
        <v>2</v>
      </c>
      <c r="M8" s="168">
        <v>2</v>
      </c>
      <c r="N8" s="168">
        <v>2</v>
      </c>
      <c r="O8" s="168">
        <v>2</v>
      </c>
      <c r="P8" s="168">
        <v>2</v>
      </c>
      <c r="Q8" s="168">
        <v>2</v>
      </c>
      <c r="R8" s="168">
        <v>2</v>
      </c>
      <c r="S8" s="168">
        <v>2</v>
      </c>
      <c r="T8" s="168">
        <v>2</v>
      </c>
      <c r="U8" s="168">
        <v>2</v>
      </c>
      <c r="V8" s="168">
        <v>2</v>
      </c>
      <c r="W8" s="168">
        <v>2</v>
      </c>
      <c r="X8" s="168">
        <v>2</v>
      </c>
      <c r="Y8" s="168">
        <v>2</v>
      </c>
      <c r="Z8" s="168">
        <v>2</v>
      </c>
      <c r="AA8" s="168"/>
      <c r="AB8" s="168">
        <f t="shared" si="0"/>
        <v>43</v>
      </c>
    </row>
    <row r="9" spans="1:28">
      <c r="A9" s="168" t="s">
        <v>41</v>
      </c>
      <c r="B9" s="168" t="s">
        <v>42</v>
      </c>
      <c r="C9" s="168"/>
      <c r="D9" s="168"/>
      <c r="E9" s="168"/>
      <c r="F9" s="168">
        <v>1</v>
      </c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>
        <f t="shared" si="0"/>
        <v>1</v>
      </c>
    </row>
    <row r="10" spans="1:28">
      <c r="A10" s="168" t="s">
        <v>43</v>
      </c>
      <c r="B10" s="168" t="s">
        <v>44</v>
      </c>
      <c r="C10" s="168"/>
      <c r="D10" s="168"/>
      <c r="E10" s="168"/>
      <c r="F10" s="168">
        <v>2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>
        <f t="shared" si="0"/>
        <v>2</v>
      </c>
    </row>
    <row r="11" spans="1:28">
      <c r="A11" s="168" t="s">
        <v>45</v>
      </c>
      <c r="B11" s="168" t="s">
        <v>46</v>
      </c>
      <c r="C11" s="168"/>
      <c r="D11" s="168"/>
      <c r="E11" s="168"/>
      <c r="F11" s="168">
        <v>2</v>
      </c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>
        <f t="shared" si="0"/>
        <v>2</v>
      </c>
    </row>
    <row r="12" spans="1:28">
      <c r="A12" s="168" t="s">
        <v>47</v>
      </c>
      <c r="B12" s="168" t="s">
        <v>48</v>
      </c>
      <c r="C12" s="168"/>
      <c r="D12" s="168"/>
      <c r="E12" s="168"/>
      <c r="F12" s="168">
        <v>4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>
        <f t="shared" si="0"/>
        <v>4</v>
      </c>
    </row>
    <row r="13" spans="1:28">
      <c r="A13" s="168" t="s">
        <v>49</v>
      </c>
      <c r="B13" s="168" t="s">
        <v>50</v>
      </c>
      <c r="C13" s="168"/>
      <c r="D13" s="168"/>
      <c r="E13" s="168"/>
      <c r="F13" s="168">
        <v>1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>
        <f t="shared" si="0"/>
        <v>1</v>
      </c>
    </row>
    <row r="14" spans="1:28">
      <c r="A14" s="168" t="s">
        <v>51</v>
      </c>
      <c r="B14" s="168" t="s">
        <v>52</v>
      </c>
      <c r="C14" s="168"/>
      <c r="D14" s="168"/>
      <c r="E14" s="168"/>
      <c r="F14" s="168">
        <v>1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>
        <f t="shared" si="0"/>
        <v>1</v>
      </c>
    </row>
    <row r="15" spans="1:28">
      <c r="A15" s="168" t="s">
        <v>53</v>
      </c>
      <c r="B15" s="168" t="s">
        <v>54</v>
      </c>
      <c r="C15" s="168"/>
      <c r="D15" s="168"/>
      <c r="E15" s="168"/>
      <c r="F15" s="168">
        <v>1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>
        <f t="shared" si="0"/>
        <v>1</v>
      </c>
    </row>
    <row r="16" spans="1:28">
      <c r="A16" s="168" t="s">
        <v>55</v>
      </c>
      <c r="B16" s="168" t="s">
        <v>56</v>
      </c>
      <c r="C16" s="168"/>
      <c r="D16" s="168"/>
      <c r="E16" s="168"/>
      <c r="F16" s="168">
        <v>1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>
        <f t="shared" si="0"/>
        <v>1</v>
      </c>
    </row>
    <row r="17" spans="1:28">
      <c r="A17" s="168" t="s">
        <v>57</v>
      </c>
      <c r="B17" s="168" t="s">
        <v>58</v>
      </c>
      <c r="C17" s="168"/>
      <c r="D17" s="168"/>
      <c r="E17" s="168"/>
      <c r="F17" s="168">
        <v>2</v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>
        <f t="shared" si="0"/>
        <v>2</v>
      </c>
    </row>
    <row r="18" spans="1:28">
      <c r="A18" s="168" t="s">
        <v>59</v>
      </c>
      <c r="B18" s="168" t="s">
        <v>60</v>
      </c>
      <c r="C18" s="168"/>
      <c r="D18" s="168"/>
      <c r="E18" s="168"/>
      <c r="F18" s="168">
        <v>1</v>
      </c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>
        <f t="shared" si="0"/>
        <v>1</v>
      </c>
    </row>
    <row r="19" spans="1:28">
      <c r="A19" s="168" t="s">
        <v>61</v>
      </c>
      <c r="B19" s="168" t="s">
        <v>62</v>
      </c>
      <c r="C19" s="168"/>
      <c r="D19" s="168"/>
      <c r="E19" s="168"/>
      <c r="F19" s="168">
        <v>1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>
        <f t="shared" si="0"/>
        <v>1</v>
      </c>
    </row>
    <row r="20" spans="1:28">
      <c r="A20" s="168" t="s">
        <v>63</v>
      </c>
      <c r="B20" s="168" t="s">
        <v>64</v>
      </c>
      <c r="C20" s="168"/>
      <c r="D20" s="168"/>
      <c r="E20" s="168"/>
      <c r="F20" s="168">
        <v>1</v>
      </c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>
        <f t="shared" si="0"/>
        <v>1</v>
      </c>
    </row>
    <row r="21" spans="1:28">
      <c r="A21" s="168" t="s">
        <v>65</v>
      </c>
      <c r="B21" s="168" t="s">
        <v>66</v>
      </c>
      <c r="C21" s="168"/>
      <c r="D21" s="168"/>
      <c r="E21" s="168"/>
      <c r="F21" s="168">
        <v>7</v>
      </c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>
        <f t="shared" si="0"/>
        <v>7</v>
      </c>
    </row>
    <row r="22" spans="1:28">
      <c r="A22" s="168" t="s">
        <v>67</v>
      </c>
      <c r="B22" s="168" t="s">
        <v>68</v>
      </c>
      <c r="C22" s="168"/>
      <c r="D22" s="168"/>
      <c r="E22" s="168"/>
      <c r="F22" s="168">
        <v>1</v>
      </c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>
        <f t="shared" si="0"/>
        <v>1</v>
      </c>
    </row>
    <row r="23" spans="1:28">
      <c r="A23" s="168" t="s">
        <v>69</v>
      </c>
      <c r="B23" s="168" t="s">
        <v>70</v>
      </c>
      <c r="C23" s="168"/>
      <c r="D23" s="168"/>
      <c r="E23" s="168"/>
      <c r="F23" s="168">
        <v>6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>
        <f t="shared" si="0"/>
        <v>6</v>
      </c>
    </row>
    <row r="24" spans="1:28">
      <c r="A24" s="168" t="s">
        <v>71</v>
      </c>
      <c r="B24" s="168" t="s">
        <v>72</v>
      </c>
      <c r="C24" s="168"/>
      <c r="D24" s="168"/>
      <c r="E24" s="168"/>
      <c r="F24" s="168">
        <v>4</v>
      </c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>
        <f t="shared" si="0"/>
        <v>4</v>
      </c>
    </row>
    <row r="25" spans="1:28">
      <c r="A25" s="168" t="s">
        <v>73</v>
      </c>
      <c r="B25" s="168" t="s">
        <v>74</v>
      </c>
      <c r="C25" s="168"/>
      <c r="D25" s="168"/>
      <c r="E25" s="168"/>
      <c r="F25" s="168">
        <v>1</v>
      </c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>
        <f t="shared" si="0"/>
        <v>1</v>
      </c>
    </row>
    <row r="26" spans="1:28">
      <c r="A26" s="168" t="s">
        <v>75</v>
      </c>
      <c r="B26" s="168" t="s">
        <v>76</v>
      </c>
      <c r="C26" s="168"/>
      <c r="D26" s="168"/>
      <c r="E26" s="168"/>
      <c r="F26" s="168">
        <v>1</v>
      </c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>
        <f t="shared" si="0"/>
        <v>1</v>
      </c>
    </row>
    <row r="27" spans="1:28">
      <c r="A27" s="168" t="s">
        <v>77</v>
      </c>
      <c r="B27" s="168" t="s">
        <v>78</v>
      </c>
      <c r="C27" s="168"/>
      <c r="D27" s="168"/>
      <c r="E27" s="168"/>
      <c r="F27" s="168">
        <v>1</v>
      </c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>
        <f t="shared" si="0"/>
        <v>1</v>
      </c>
    </row>
    <row r="28" spans="1:28">
      <c r="A28" s="168" t="s">
        <v>79</v>
      </c>
      <c r="B28" s="168" t="s">
        <v>80</v>
      </c>
      <c r="C28" s="168"/>
      <c r="D28" s="168"/>
      <c r="E28" s="168"/>
      <c r="F28" s="168">
        <v>1</v>
      </c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>
        <f t="shared" si="0"/>
        <v>1</v>
      </c>
    </row>
    <row r="29" spans="1:28">
      <c r="A29" s="168" t="s">
        <v>81</v>
      </c>
      <c r="B29" s="168" t="s">
        <v>82</v>
      </c>
      <c r="C29" s="168"/>
      <c r="D29" s="168"/>
      <c r="E29" s="168"/>
      <c r="F29" s="168">
        <v>1</v>
      </c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>
        <f t="shared" si="0"/>
        <v>1</v>
      </c>
    </row>
    <row r="30" spans="1:28">
      <c r="A30" s="168" t="s">
        <v>83</v>
      </c>
      <c r="B30" s="168" t="s">
        <v>84</v>
      </c>
      <c r="C30" s="168"/>
      <c r="D30" s="168"/>
      <c r="E30" s="168"/>
      <c r="F30" s="168">
        <v>1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>
        <f t="shared" si="0"/>
        <v>1</v>
      </c>
    </row>
    <row r="31" spans="1:28">
      <c r="A31" s="168" t="s">
        <v>85</v>
      </c>
      <c r="B31" s="168" t="s">
        <v>86</v>
      </c>
      <c r="C31" s="168"/>
      <c r="D31" s="168"/>
      <c r="E31" s="168"/>
      <c r="F31" s="168">
        <v>1</v>
      </c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>
        <f t="shared" si="0"/>
        <v>1</v>
      </c>
    </row>
    <row r="32" spans="1:28">
      <c r="A32" s="168" t="s">
        <v>87</v>
      </c>
      <c r="B32" s="168" t="s">
        <v>88</v>
      </c>
      <c r="C32" s="168"/>
      <c r="D32" s="168"/>
      <c r="E32" s="168"/>
      <c r="F32" s="168"/>
      <c r="G32" s="168">
        <v>2</v>
      </c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>
        <f t="shared" si="0"/>
        <v>2</v>
      </c>
    </row>
    <row r="33" spans="1:28">
      <c r="A33" s="168" t="s">
        <v>89</v>
      </c>
      <c r="B33" s="168" t="s">
        <v>90</v>
      </c>
      <c r="C33" s="168"/>
      <c r="D33" s="168"/>
      <c r="E33" s="168"/>
      <c r="F33" s="168"/>
      <c r="G33" s="168">
        <v>3</v>
      </c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>
        <f t="shared" si="0"/>
        <v>3</v>
      </c>
    </row>
    <row r="34" spans="1:28">
      <c r="A34" s="168" t="s">
        <v>91</v>
      </c>
      <c r="B34" s="168" t="s">
        <v>92</v>
      </c>
      <c r="C34" s="168"/>
      <c r="D34" s="168"/>
      <c r="E34" s="168"/>
      <c r="F34" s="168"/>
      <c r="G34" s="168">
        <v>1</v>
      </c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>
        <f t="shared" si="0"/>
        <v>1</v>
      </c>
    </row>
    <row r="35" spans="1:28">
      <c r="A35" s="168" t="s">
        <v>93</v>
      </c>
      <c r="B35" s="168" t="s">
        <v>94</v>
      </c>
      <c r="C35" s="168"/>
      <c r="D35" s="168"/>
      <c r="E35" s="168"/>
      <c r="F35" s="168"/>
      <c r="G35" s="168">
        <v>1</v>
      </c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>
        <f t="shared" si="0"/>
        <v>1</v>
      </c>
    </row>
    <row r="36" spans="1:28">
      <c r="A36" s="168" t="s">
        <v>95</v>
      </c>
      <c r="B36" s="168" t="s">
        <v>96</v>
      </c>
      <c r="C36" s="168"/>
      <c r="D36" s="168"/>
      <c r="E36" s="168"/>
      <c r="F36" s="168"/>
      <c r="G36" s="168">
        <v>1</v>
      </c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>
        <f t="shared" si="0"/>
        <v>1</v>
      </c>
    </row>
    <row r="37" spans="1:28">
      <c r="A37" s="168" t="s">
        <v>97</v>
      </c>
      <c r="B37" s="168" t="s">
        <v>98</v>
      </c>
      <c r="C37" s="168"/>
      <c r="D37" s="168"/>
      <c r="E37" s="168"/>
      <c r="F37" s="168"/>
      <c r="G37" s="168">
        <v>1</v>
      </c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>
        <f t="shared" si="0"/>
        <v>1</v>
      </c>
    </row>
    <row r="38" spans="1:28">
      <c r="A38" s="168" t="s">
        <v>99</v>
      </c>
      <c r="B38" s="168" t="s">
        <v>100</v>
      </c>
      <c r="C38" s="168"/>
      <c r="D38" s="168"/>
      <c r="E38" s="168"/>
      <c r="F38" s="168"/>
      <c r="G38" s="168">
        <v>1</v>
      </c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>
        <f t="shared" si="0"/>
        <v>1</v>
      </c>
    </row>
    <row r="39" spans="1:28">
      <c r="A39" s="168" t="s">
        <v>101</v>
      </c>
      <c r="B39" s="168" t="s">
        <v>102</v>
      </c>
      <c r="C39" s="168"/>
      <c r="D39" s="168"/>
      <c r="E39" s="168"/>
      <c r="F39" s="168"/>
      <c r="G39" s="168">
        <v>1</v>
      </c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>
        <f t="shared" si="0"/>
        <v>1</v>
      </c>
    </row>
    <row r="40" spans="1:28">
      <c r="A40" s="168" t="s">
        <v>103</v>
      </c>
      <c r="B40" s="168" t="s">
        <v>104</v>
      </c>
      <c r="C40" s="168"/>
      <c r="D40" s="168"/>
      <c r="E40" s="168"/>
      <c r="F40" s="168"/>
      <c r="G40" s="168">
        <v>1</v>
      </c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>
        <f t="shared" si="0"/>
        <v>1</v>
      </c>
    </row>
    <row r="41" spans="1:28">
      <c r="A41" s="168" t="s">
        <v>105</v>
      </c>
      <c r="B41" s="168" t="s">
        <v>106</v>
      </c>
      <c r="C41" s="168"/>
      <c r="D41" s="168"/>
      <c r="E41" s="168"/>
      <c r="F41" s="168"/>
      <c r="G41" s="168">
        <v>1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>
        <f t="shared" si="0"/>
        <v>1</v>
      </c>
    </row>
    <row r="42" spans="1:28">
      <c r="A42" s="168" t="s">
        <v>107</v>
      </c>
      <c r="B42" s="168" t="s">
        <v>108</v>
      </c>
      <c r="C42" s="168"/>
      <c r="D42" s="168"/>
      <c r="E42" s="168"/>
      <c r="F42" s="168"/>
      <c r="G42" s="168">
        <v>1</v>
      </c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>
        <f t="shared" si="0"/>
        <v>1</v>
      </c>
    </row>
    <row r="43" spans="1:28">
      <c r="A43" s="168" t="s">
        <v>109</v>
      </c>
      <c r="B43" s="168" t="s">
        <v>110</v>
      </c>
      <c r="C43" s="168"/>
      <c r="D43" s="168"/>
      <c r="E43" s="168"/>
      <c r="F43" s="168"/>
      <c r="G43" s="168">
        <v>1</v>
      </c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>
        <f t="shared" si="0"/>
        <v>1</v>
      </c>
    </row>
    <row r="44" spans="1:28">
      <c r="A44" s="168" t="s">
        <v>111</v>
      </c>
      <c r="B44" s="168" t="s">
        <v>112</v>
      </c>
      <c r="C44" s="168"/>
      <c r="D44" s="168"/>
      <c r="E44" s="168"/>
      <c r="F44" s="168"/>
      <c r="G44" s="168">
        <v>1</v>
      </c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>
        <f t="shared" si="0"/>
        <v>1</v>
      </c>
    </row>
    <row r="45" spans="1:28">
      <c r="A45" s="168" t="s">
        <v>113</v>
      </c>
      <c r="B45" s="168" t="s">
        <v>114</v>
      </c>
      <c r="C45" s="168"/>
      <c r="D45" s="168"/>
      <c r="E45" s="168"/>
      <c r="F45" s="168"/>
      <c r="G45" s="168">
        <v>6</v>
      </c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>
        <f t="shared" si="0"/>
        <v>6</v>
      </c>
    </row>
    <row r="46" spans="1:28">
      <c r="A46" s="168" t="s">
        <v>115</v>
      </c>
      <c r="B46" s="168" t="s">
        <v>116</v>
      </c>
      <c r="C46" s="168"/>
      <c r="D46" s="168"/>
      <c r="E46" s="168"/>
      <c r="F46" s="168"/>
      <c r="G46" s="168">
        <v>1</v>
      </c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>
        <f t="shared" si="0"/>
        <v>1</v>
      </c>
    </row>
    <row r="47" spans="1:28">
      <c r="A47" s="168" t="s">
        <v>117</v>
      </c>
      <c r="B47" s="170" t="s">
        <v>118</v>
      </c>
      <c r="C47" s="168"/>
      <c r="D47" s="168"/>
      <c r="E47" s="168"/>
      <c r="F47" s="168"/>
      <c r="G47" s="168">
        <v>1</v>
      </c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>
        <f t="shared" si="0"/>
        <v>1</v>
      </c>
    </row>
    <row r="48" spans="1:28">
      <c r="A48" s="168" t="s">
        <v>119</v>
      </c>
      <c r="B48" s="168" t="s">
        <v>120</v>
      </c>
      <c r="C48" s="168"/>
      <c r="D48" s="168"/>
      <c r="E48" s="168"/>
      <c r="F48" s="168"/>
      <c r="G48" s="168">
        <v>4</v>
      </c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>
        <f t="shared" si="0"/>
        <v>4</v>
      </c>
    </row>
    <row r="49" spans="1:28">
      <c r="A49" s="168" t="s">
        <v>121</v>
      </c>
      <c r="B49" s="168" t="s">
        <v>122</v>
      </c>
      <c r="C49" s="168"/>
      <c r="D49" s="168"/>
      <c r="E49" s="168"/>
      <c r="F49" s="168"/>
      <c r="G49" s="168">
        <v>1</v>
      </c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>
        <f t="shared" si="0"/>
        <v>1</v>
      </c>
    </row>
    <row r="50" spans="1:28">
      <c r="A50" s="168" t="s">
        <v>123</v>
      </c>
      <c r="B50" s="168" t="s">
        <v>124</v>
      </c>
      <c r="C50" s="168"/>
      <c r="D50" s="168"/>
      <c r="E50" s="168"/>
      <c r="F50" s="168"/>
      <c r="G50" s="168">
        <v>1</v>
      </c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>
        <f t="shared" si="0"/>
        <v>1</v>
      </c>
    </row>
    <row r="51" spans="1:28">
      <c r="A51" s="168" t="s">
        <v>125</v>
      </c>
      <c r="B51" s="168" t="s">
        <v>126</v>
      </c>
      <c r="C51" s="168"/>
      <c r="D51" s="168"/>
      <c r="E51" s="168"/>
      <c r="F51" s="168"/>
      <c r="G51" s="168">
        <v>1</v>
      </c>
      <c r="H51" s="168">
        <v>2</v>
      </c>
      <c r="I51" s="168">
        <v>2</v>
      </c>
      <c r="J51" s="168">
        <v>2</v>
      </c>
      <c r="K51" s="168">
        <v>2</v>
      </c>
      <c r="L51" s="168">
        <v>2</v>
      </c>
      <c r="M51" s="168">
        <v>2</v>
      </c>
      <c r="N51" s="168">
        <v>2</v>
      </c>
      <c r="O51" s="168">
        <v>2</v>
      </c>
      <c r="P51" s="168">
        <v>2</v>
      </c>
      <c r="Q51" s="168">
        <v>2</v>
      </c>
      <c r="R51" s="168">
        <v>2</v>
      </c>
      <c r="S51" s="168">
        <v>2</v>
      </c>
      <c r="T51" s="168">
        <v>2</v>
      </c>
      <c r="U51" s="168">
        <v>2</v>
      </c>
      <c r="V51" s="168">
        <v>2</v>
      </c>
      <c r="W51" s="168">
        <v>2</v>
      </c>
      <c r="X51" s="168">
        <v>2</v>
      </c>
      <c r="Y51" s="168">
        <v>2</v>
      </c>
      <c r="Z51" s="168">
        <v>2</v>
      </c>
      <c r="AA51" s="168">
        <v>2</v>
      </c>
      <c r="AB51" s="168">
        <f t="shared" si="0"/>
        <v>41</v>
      </c>
    </row>
    <row r="52" spans="1:28">
      <c r="A52" s="168" t="s">
        <v>127</v>
      </c>
      <c r="B52" s="168" t="s">
        <v>128</v>
      </c>
      <c r="C52" s="168"/>
      <c r="D52" s="168"/>
      <c r="E52" s="168"/>
      <c r="F52" s="168"/>
      <c r="G52" s="168">
        <v>1</v>
      </c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>
        <f t="shared" si="0"/>
        <v>1</v>
      </c>
    </row>
    <row r="53" spans="1:28">
      <c r="A53" s="168" t="s">
        <v>129</v>
      </c>
      <c r="B53" s="168" t="s">
        <v>130</v>
      </c>
      <c r="C53" s="168"/>
      <c r="D53" s="168"/>
      <c r="E53" s="168"/>
      <c r="F53" s="168"/>
      <c r="G53" s="168">
        <v>1</v>
      </c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>
        <f t="shared" si="0"/>
        <v>1</v>
      </c>
    </row>
    <row r="54" spans="1:28">
      <c r="A54" s="168" t="s">
        <v>131</v>
      </c>
      <c r="B54" s="168" t="s">
        <v>132</v>
      </c>
      <c r="C54" s="168"/>
      <c r="D54" s="168"/>
      <c r="E54" s="168"/>
      <c r="F54" s="168"/>
      <c r="G54" s="168">
        <v>1</v>
      </c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>
        <f t="shared" si="0"/>
        <v>1</v>
      </c>
    </row>
    <row r="55" spans="1:28">
      <c r="A55" s="168" t="s">
        <v>133</v>
      </c>
      <c r="B55" s="169" t="s">
        <v>134</v>
      </c>
      <c r="C55" s="169"/>
      <c r="D55" s="169"/>
      <c r="E55" s="169"/>
      <c r="F55" s="169"/>
      <c r="G55" s="169">
        <v>1</v>
      </c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8">
        <f t="shared" si="0"/>
        <v>1</v>
      </c>
    </row>
    <row r="56" spans="1:28">
      <c r="A56" s="173" t="s">
        <v>135</v>
      </c>
      <c r="B56" s="168" t="s">
        <v>136</v>
      </c>
      <c r="C56" s="168"/>
      <c r="D56" s="168"/>
      <c r="E56" s="168"/>
      <c r="F56" s="168"/>
      <c r="G56" s="168">
        <v>2</v>
      </c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>
        <f t="shared" si="0"/>
        <v>2</v>
      </c>
    </row>
    <row r="57" spans="1:28">
      <c r="A57" s="173" t="s">
        <v>137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>
        <f t="shared" si="0"/>
        <v>0</v>
      </c>
    </row>
    <row r="58" spans="1:28">
      <c r="A58" s="173" t="s">
        <v>138</v>
      </c>
      <c r="B58" s="168" t="s">
        <v>139</v>
      </c>
      <c r="C58" s="168"/>
      <c r="D58" s="168"/>
      <c r="E58" s="168"/>
      <c r="F58" s="168"/>
      <c r="G58" s="168">
        <v>1</v>
      </c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>
        <f t="shared" si="0"/>
        <v>1</v>
      </c>
    </row>
    <row r="59" spans="1:28">
      <c r="A59" s="173" t="s">
        <v>140</v>
      </c>
      <c r="B59" s="168" t="s">
        <v>141</v>
      </c>
      <c r="C59" s="168"/>
      <c r="D59" s="168"/>
      <c r="E59" s="168"/>
      <c r="F59" s="168"/>
      <c r="G59" s="168"/>
      <c r="H59" s="168">
        <v>1</v>
      </c>
      <c r="I59" s="168">
        <v>1</v>
      </c>
      <c r="J59" s="168">
        <v>1</v>
      </c>
      <c r="K59" s="168">
        <v>1</v>
      </c>
      <c r="L59" s="168">
        <v>1</v>
      </c>
      <c r="M59" s="168">
        <v>1</v>
      </c>
      <c r="N59" s="168">
        <v>1</v>
      </c>
      <c r="O59" s="168">
        <v>1</v>
      </c>
      <c r="P59" s="168">
        <v>1</v>
      </c>
      <c r="Q59" s="168">
        <v>1</v>
      </c>
      <c r="R59" s="168">
        <v>1</v>
      </c>
      <c r="S59" s="168">
        <v>1</v>
      </c>
      <c r="T59" s="168">
        <v>1</v>
      </c>
      <c r="U59" s="168">
        <v>1</v>
      </c>
      <c r="V59" s="168">
        <v>1</v>
      </c>
      <c r="W59" s="168">
        <v>1</v>
      </c>
      <c r="X59" s="168">
        <v>1</v>
      </c>
      <c r="Y59" s="168">
        <v>1</v>
      </c>
      <c r="Z59" s="168">
        <v>1</v>
      </c>
      <c r="AA59" s="168"/>
      <c r="AB59" s="168">
        <f t="shared" si="0"/>
        <v>19</v>
      </c>
    </row>
    <row r="60" spans="1:28">
      <c r="A60" s="173" t="s">
        <v>142</v>
      </c>
      <c r="B60" s="168" t="s">
        <v>143</v>
      </c>
      <c r="C60" s="168"/>
      <c r="D60" s="168"/>
      <c r="E60" s="168"/>
      <c r="F60" s="168"/>
      <c r="G60" s="168"/>
      <c r="H60" s="168">
        <v>1</v>
      </c>
      <c r="I60" s="168">
        <v>1</v>
      </c>
      <c r="J60" s="168">
        <v>1</v>
      </c>
      <c r="K60" s="168">
        <v>1</v>
      </c>
      <c r="L60" s="168">
        <v>1</v>
      </c>
      <c r="M60" s="168">
        <v>1</v>
      </c>
      <c r="N60" s="168">
        <v>1</v>
      </c>
      <c r="O60" s="168">
        <v>1</v>
      </c>
      <c r="P60" s="168">
        <v>1</v>
      </c>
      <c r="Q60" s="168">
        <v>1</v>
      </c>
      <c r="R60" s="168">
        <v>1</v>
      </c>
      <c r="S60" s="168">
        <v>1</v>
      </c>
      <c r="T60" s="168">
        <v>1</v>
      </c>
      <c r="U60" s="168">
        <v>1</v>
      </c>
      <c r="V60" s="168">
        <v>1</v>
      </c>
      <c r="W60" s="168">
        <v>1</v>
      </c>
      <c r="X60" s="168">
        <v>1</v>
      </c>
      <c r="Y60" s="168">
        <v>1</v>
      </c>
      <c r="Z60" s="168">
        <v>1</v>
      </c>
      <c r="AA60" s="168"/>
      <c r="AB60" s="168">
        <f t="shared" si="0"/>
        <v>19</v>
      </c>
    </row>
    <row r="61" spans="1:28">
      <c r="A61" s="173" t="s">
        <v>144</v>
      </c>
      <c r="B61" s="168" t="s">
        <v>145</v>
      </c>
      <c r="C61" s="168"/>
      <c r="D61" s="168"/>
      <c r="E61" s="168"/>
      <c r="F61" s="168"/>
      <c r="G61" s="168"/>
      <c r="H61" s="168">
        <v>4</v>
      </c>
      <c r="I61" s="168">
        <v>4</v>
      </c>
      <c r="J61" s="168">
        <v>4</v>
      </c>
      <c r="K61" s="168">
        <v>4</v>
      </c>
      <c r="L61" s="168">
        <v>4</v>
      </c>
      <c r="M61" s="168">
        <v>4</v>
      </c>
      <c r="N61" s="168">
        <v>4</v>
      </c>
      <c r="O61" s="168">
        <v>4</v>
      </c>
      <c r="P61" s="168">
        <v>4</v>
      </c>
      <c r="Q61" s="168">
        <v>4</v>
      </c>
      <c r="R61" s="168">
        <v>4</v>
      </c>
      <c r="S61" s="168">
        <v>4</v>
      </c>
      <c r="T61" s="168">
        <v>4</v>
      </c>
      <c r="U61" s="168">
        <v>4</v>
      </c>
      <c r="V61" s="168">
        <v>4</v>
      </c>
      <c r="W61" s="168">
        <v>4</v>
      </c>
      <c r="X61" s="168">
        <v>4</v>
      </c>
      <c r="Y61" s="168">
        <v>4</v>
      </c>
      <c r="Z61" s="168">
        <v>4</v>
      </c>
      <c r="AA61" s="168"/>
      <c r="AB61" s="168">
        <f t="shared" si="0"/>
        <v>76</v>
      </c>
    </row>
    <row r="62" spans="1:28">
      <c r="A62" s="173" t="s">
        <v>146</v>
      </c>
      <c r="B62" s="168" t="s">
        <v>147</v>
      </c>
      <c r="C62" s="168"/>
      <c r="D62" s="168"/>
      <c r="E62" s="168"/>
      <c r="F62" s="168"/>
      <c r="G62" s="168"/>
      <c r="H62" s="168">
        <v>3</v>
      </c>
      <c r="I62" s="168">
        <v>3</v>
      </c>
      <c r="J62" s="168">
        <v>3</v>
      </c>
      <c r="K62" s="168">
        <v>3</v>
      </c>
      <c r="L62" s="168">
        <v>3</v>
      </c>
      <c r="M62" s="168">
        <v>3</v>
      </c>
      <c r="N62" s="168">
        <v>3</v>
      </c>
      <c r="O62" s="168">
        <v>3</v>
      </c>
      <c r="P62" s="168">
        <v>3</v>
      </c>
      <c r="Q62" s="168">
        <v>3</v>
      </c>
      <c r="R62" s="168">
        <v>3</v>
      </c>
      <c r="S62" s="168">
        <v>3</v>
      </c>
      <c r="T62" s="168">
        <v>3</v>
      </c>
      <c r="U62" s="168">
        <v>3</v>
      </c>
      <c r="V62" s="168">
        <v>3</v>
      </c>
      <c r="W62" s="168">
        <v>3</v>
      </c>
      <c r="X62" s="168">
        <v>3</v>
      </c>
      <c r="Y62" s="168">
        <v>3</v>
      </c>
      <c r="Z62" s="168">
        <v>3</v>
      </c>
      <c r="AA62" s="168"/>
      <c r="AB62" s="168">
        <f t="shared" si="0"/>
        <v>57</v>
      </c>
    </row>
    <row r="63" spans="1:28">
      <c r="A63" s="173" t="s">
        <v>148</v>
      </c>
      <c r="B63" s="168" t="s">
        <v>149</v>
      </c>
      <c r="C63" s="168"/>
      <c r="D63" s="168"/>
      <c r="E63" s="168"/>
      <c r="F63" s="168"/>
      <c r="G63" s="168"/>
      <c r="H63" s="168">
        <v>6</v>
      </c>
      <c r="I63" s="168">
        <v>6</v>
      </c>
      <c r="J63" s="168">
        <v>6</v>
      </c>
      <c r="K63" s="168">
        <v>6</v>
      </c>
      <c r="L63" s="168">
        <v>6</v>
      </c>
      <c r="M63" s="168">
        <v>6</v>
      </c>
      <c r="N63" s="168">
        <v>6</v>
      </c>
      <c r="O63" s="168">
        <v>6</v>
      </c>
      <c r="P63" s="168">
        <v>6</v>
      </c>
      <c r="Q63" s="168">
        <v>6</v>
      </c>
      <c r="R63" s="168">
        <v>6</v>
      </c>
      <c r="S63" s="168">
        <v>6</v>
      </c>
      <c r="T63" s="168">
        <v>6</v>
      </c>
      <c r="U63" s="168">
        <v>6</v>
      </c>
      <c r="V63" s="168">
        <v>6</v>
      </c>
      <c r="W63" s="168">
        <v>6</v>
      </c>
      <c r="X63" s="168">
        <v>6</v>
      </c>
      <c r="Y63" s="168">
        <v>6</v>
      </c>
      <c r="Z63" s="168">
        <v>6</v>
      </c>
      <c r="AA63" s="168"/>
      <c r="AB63" s="168">
        <f t="shared" si="0"/>
        <v>114</v>
      </c>
    </row>
    <row r="64" spans="1:28">
      <c r="A64" s="173" t="s">
        <v>150</v>
      </c>
      <c r="B64" s="168" t="s">
        <v>151</v>
      </c>
      <c r="C64" s="168"/>
      <c r="D64" s="168"/>
      <c r="E64" s="168"/>
      <c r="F64" s="168"/>
      <c r="G64" s="168"/>
      <c r="H64" s="168">
        <v>6</v>
      </c>
      <c r="I64" s="168">
        <v>6</v>
      </c>
      <c r="J64" s="168">
        <v>6</v>
      </c>
      <c r="K64" s="168">
        <v>6</v>
      </c>
      <c r="L64" s="168">
        <v>6</v>
      </c>
      <c r="M64" s="168">
        <v>6</v>
      </c>
      <c r="N64" s="168">
        <v>6</v>
      </c>
      <c r="O64" s="168">
        <v>6</v>
      </c>
      <c r="P64" s="168">
        <v>6</v>
      </c>
      <c r="Q64" s="168">
        <v>6</v>
      </c>
      <c r="R64" s="168">
        <v>6</v>
      </c>
      <c r="S64" s="168">
        <v>6</v>
      </c>
      <c r="T64" s="168">
        <v>6</v>
      </c>
      <c r="U64" s="168">
        <v>6</v>
      </c>
      <c r="V64" s="168">
        <v>6</v>
      </c>
      <c r="W64" s="168">
        <v>6</v>
      </c>
      <c r="X64" s="168">
        <v>6</v>
      </c>
      <c r="Y64" s="168">
        <v>6</v>
      </c>
      <c r="Z64" s="168">
        <v>6</v>
      </c>
      <c r="AA64" s="168"/>
      <c r="AB64" s="168">
        <f t="shared" si="0"/>
        <v>114</v>
      </c>
    </row>
    <row r="65" spans="1:28">
      <c r="A65" s="173" t="s">
        <v>152</v>
      </c>
      <c r="B65" s="168" t="s">
        <v>153</v>
      </c>
      <c r="C65" s="168"/>
      <c r="D65" s="168"/>
      <c r="E65" s="168"/>
      <c r="F65" s="168"/>
      <c r="G65" s="168"/>
      <c r="H65" s="168">
        <v>3</v>
      </c>
      <c r="I65" s="168">
        <v>1</v>
      </c>
      <c r="J65" s="168">
        <v>1</v>
      </c>
      <c r="K65" s="168">
        <v>1</v>
      </c>
      <c r="L65" s="168">
        <v>2</v>
      </c>
      <c r="M65" s="168">
        <v>1</v>
      </c>
      <c r="N65" s="168">
        <v>2</v>
      </c>
      <c r="O65" s="168">
        <v>1</v>
      </c>
      <c r="P65" s="168">
        <v>1</v>
      </c>
      <c r="Q65" s="168">
        <v>1</v>
      </c>
      <c r="R65" s="168">
        <v>1</v>
      </c>
      <c r="S65" s="168">
        <v>1</v>
      </c>
      <c r="T65" s="168">
        <v>1</v>
      </c>
      <c r="U65" s="168">
        <v>1</v>
      </c>
      <c r="V65" s="168">
        <v>1</v>
      </c>
      <c r="W65" s="168">
        <v>1</v>
      </c>
      <c r="X65" s="168">
        <v>1</v>
      </c>
      <c r="Y65" s="168">
        <v>1</v>
      </c>
      <c r="Z65" s="168">
        <v>1</v>
      </c>
      <c r="AA65" s="168"/>
      <c r="AB65" s="168">
        <f t="shared" si="0"/>
        <v>23</v>
      </c>
    </row>
    <row r="66" spans="1:28">
      <c r="A66" s="173" t="s">
        <v>154</v>
      </c>
      <c r="B66" s="168" t="s">
        <v>155</v>
      </c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>
        <f t="shared" si="0"/>
        <v>0</v>
      </c>
    </row>
    <row r="67" spans="1:28">
      <c r="A67" s="173" t="s">
        <v>156</v>
      </c>
      <c r="B67" s="168" t="s">
        <v>157</v>
      </c>
      <c r="C67" s="168"/>
      <c r="D67" s="168"/>
      <c r="E67" s="168"/>
      <c r="F67" s="168"/>
      <c r="G67" s="168"/>
      <c r="H67" s="168">
        <v>1</v>
      </c>
      <c r="I67" s="168">
        <v>1</v>
      </c>
      <c r="J67" s="168">
        <v>1</v>
      </c>
      <c r="K67" s="168">
        <v>1</v>
      </c>
      <c r="L67" s="168">
        <v>1</v>
      </c>
      <c r="M67" s="168">
        <v>1</v>
      </c>
      <c r="N67" s="168">
        <v>1</v>
      </c>
      <c r="O67" s="168">
        <v>1</v>
      </c>
      <c r="P67" s="168">
        <v>1</v>
      </c>
      <c r="Q67" s="168">
        <v>1</v>
      </c>
      <c r="R67" s="168">
        <v>1</v>
      </c>
      <c r="S67" s="168">
        <v>1</v>
      </c>
      <c r="T67" s="168">
        <v>1</v>
      </c>
      <c r="U67" s="168">
        <v>1</v>
      </c>
      <c r="V67" s="168">
        <v>1</v>
      </c>
      <c r="W67" s="168">
        <v>1</v>
      </c>
      <c r="X67" s="168">
        <v>1</v>
      </c>
      <c r="Y67" s="168">
        <v>1</v>
      </c>
      <c r="Z67" s="168">
        <v>1</v>
      </c>
      <c r="AA67" s="168"/>
      <c r="AB67" s="168">
        <f t="shared" si="0"/>
        <v>19</v>
      </c>
    </row>
    <row r="68" spans="1:28">
      <c r="A68" s="173" t="s">
        <v>158</v>
      </c>
      <c r="B68" s="168" t="s">
        <v>159</v>
      </c>
      <c r="C68" s="168"/>
      <c r="D68" s="168"/>
      <c r="E68" s="168"/>
      <c r="F68" s="168"/>
      <c r="G68" s="168"/>
      <c r="H68" s="168">
        <v>2</v>
      </c>
      <c r="I68" s="168">
        <v>2</v>
      </c>
      <c r="J68" s="168">
        <v>2</v>
      </c>
      <c r="K68" s="168">
        <v>2</v>
      </c>
      <c r="L68" s="168">
        <v>2</v>
      </c>
      <c r="M68" s="168">
        <v>2</v>
      </c>
      <c r="N68" s="168">
        <v>2</v>
      </c>
      <c r="O68" s="168">
        <v>2</v>
      </c>
      <c r="P68" s="168">
        <v>2</v>
      </c>
      <c r="Q68" s="168">
        <v>2</v>
      </c>
      <c r="R68" s="168">
        <v>2</v>
      </c>
      <c r="S68" s="168">
        <v>2</v>
      </c>
      <c r="T68" s="168">
        <v>2</v>
      </c>
      <c r="U68" s="168">
        <v>2</v>
      </c>
      <c r="V68" s="168">
        <v>2</v>
      </c>
      <c r="W68" s="168">
        <v>2</v>
      </c>
      <c r="X68" s="168">
        <v>2</v>
      </c>
      <c r="Y68" s="168">
        <v>2</v>
      </c>
      <c r="Z68" s="168">
        <v>2</v>
      </c>
      <c r="AA68" s="168"/>
      <c r="AB68" s="168">
        <f t="shared" ref="AB68:AB91" si="1">SUM(E68:AA68)</f>
        <v>38</v>
      </c>
    </row>
    <row r="69" spans="1:28">
      <c r="A69" s="173" t="s">
        <v>160</v>
      </c>
      <c r="B69" s="168" t="s">
        <v>161</v>
      </c>
      <c r="C69" s="168"/>
      <c r="D69" s="168"/>
      <c r="E69" s="168"/>
      <c r="F69" s="168"/>
      <c r="G69" s="168"/>
      <c r="H69" s="168">
        <v>2</v>
      </c>
      <c r="I69" s="168">
        <v>1</v>
      </c>
      <c r="J69" s="168">
        <v>1</v>
      </c>
      <c r="K69" s="168">
        <v>1</v>
      </c>
      <c r="L69" s="168">
        <v>1</v>
      </c>
      <c r="M69" s="168">
        <v>1</v>
      </c>
      <c r="N69" s="168">
        <v>1</v>
      </c>
      <c r="O69" s="168">
        <v>1</v>
      </c>
      <c r="P69" s="168">
        <v>1</v>
      </c>
      <c r="Q69" s="168">
        <v>1</v>
      </c>
      <c r="R69" s="168">
        <v>1</v>
      </c>
      <c r="S69" s="168">
        <v>1</v>
      </c>
      <c r="T69" s="168">
        <v>1</v>
      </c>
      <c r="U69" s="168">
        <v>1</v>
      </c>
      <c r="V69" s="168">
        <v>1</v>
      </c>
      <c r="W69" s="168">
        <v>1</v>
      </c>
      <c r="X69" s="168">
        <v>1</v>
      </c>
      <c r="Y69" s="168">
        <v>1</v>
      </c>
      <c r="Z69" s="168">
        <v>1</v>
      </c>
      <c r="AA69" s="168"/>
      <c r="AB69" s="168">
        <f t="shared" si="1"/>
        <v>20</v>
      </c>
    </row>
    <row r="70" spans="1:28">
      <c r="A70" s="173" t="s">
        <v>162</v>
      </c>
      <c r="B70" s="168" t="s">
        <v>163</v>
      </c>
      <c r="C70" s="168"/>
      <c r="D70" s="168"/>
      <c r="E70" s="168"/>
      <c r="F70" s="168"/>
      <c r="G70" s="168"/>
      <c r="H70" s="168">
        <v>2</v>
      </c>
      <c r="I70" s="168">
        <v>2</v>
      </c>
      <c r="J70" s="168">
        <v>2</v>
      </c>
      <c r="K70" s="168">
        <v>2</v>
      </c>
      <c r="L70" s="168">
        <v>2</v>
      </c>
      <c r="M70" s="168">
        <v>2</v>
      </c>
      <c r="N70" s="168">
        <v>2</v>
      </c>
      <c r="O70" s="168">
        <v>2</v>
      </c>
      <c r="P70" s="168">
        <v>2</v>
      </c>
      <c r="Q70" s="168">
        <v>2</v>
      </c>
      <c r="R70" s="168">
        <v>2</v>
      </c>
      <c r="S70" s="168">
        <v>2</v>
      </c>
      <c r="T70" s="168">
        <v>2</v>
      </c>
      <c r="U70" s="168">
        <v>2</v>
      </c>
      <c r="V70" s="168">
        <v>2</v>
      </c>
      <c r="W70" s="168">
        <v>2</v>
      </c>
      <c r="X70" s="168">
        <v>2</v>
      </c>
      <c r="Y70" s="168">
        <v>2</v>
      </c>
      <c r="Z70" s="168">
        <v>2</v>
      </c>
      <c r="AA70" s="168"/>
      <c r="AB70" s="168">
        <f t="shared" si="1"/>
        <v>38</v>
      </c>
    </row>
    <row r="71" spans="1:28">
      <c r="A71" s="173" t="s">
        <v>164</v>
      </c>
      <c r="B71" s="168" t="s">
        <v>165</v>
      </c>
      <c r="C71" s="168"/>
      <c r="D71" s="168"/>
      <c r="E71" s="168"/>
      <c r="F71" s="168"/>
      <c r="G71" s="168"/>
      <c r="H71" s="168">
        <v>1</v>
      </c>
      <c r="I71" s="168">
        <v>1</v>
      </c>
      <c r="J71" s="168">
        <v>1</v>
      </c>
      <c r="K71" s="168">
        <v>1</v>
      </c>
      <c r="L71" s="168">
        <v>1</v>
      </c>
      <c r="M71" s="168">
        <v>1</v>
      </c>
      <c r="N71" s="168">
        <v>1</v>
      </c>
      <c r="O71" s="168">
        <v>1</v>
      </c>
      <c r="P71" s="168">
        <v>1</v>
      </c>
      <c r="Q71" s="168">
        <v>1</v>
      </c>
      <c r="R71" s="168">
        <v>1</v>
      </c>
      <c r="S71" s="168">
        <v>1</v>
      </c>
      <c r="T71" s="168">
        <v>1</v>
      </c>
      <c r="U71" s="168">
        <v>1</v>
      </c>
      <c r="V71" s="168">
        <v>1</v>
      </c>
      <c r="W71" s="168">
        <v>1</v>
      </c>
      <c r="X71" s="168">
        <v>1</v>
      </c>
      <c r="Y71" s="168">
        <v>1</v>
      </c>
      <c r="Z71" s="168">
        <v>1</v>
      </c>
      <c r="AA71" s="168"/>
      <c r="AB71" s="168">
        <f t="shared" si="1"/>
        <v>19</v>
      </c>
    </row>
    <row r="72" spans="1:28">
      <c r="A72" s="173" t="s">
        <v>166</v>
      </c>
      <c r="B72" s="168" t="s">
        <v>167</v>
      </c>
      <c r="C72" s="168"/>
      <c r="D72" s="168"/>
      <c r="E72" s="168"/>
      <c r="F72" s="168"/>
      <c r="G72" s="168"/>
      <c r="H72" s="168">
        <v>1</v>
      </c>
      <c r="I72" s="168">
        <v>1</v>
      </c>
      <c r="J72" s="168">
        <v>1</v>
      </c>
      <c r="K72" s="168">
        <v>1</v>
      </c>
      <c r="L72" s="168">
        <v>1</v>
      </c>
      <c r="M72" s="168">
        <v>1</v>
      </c>
      <c r="N72" s="168">
        <v>1</v>
      </c>
      <c r="O72" s="168">
        <v>1</v>
      </c>
      <c r="P72" s="168">
        <v>1</v>
      </c>
      <c r="Q72" s="168">
        <v>1</v>
      </c>
      <c r="R72" s="168">
        <v>1</v>
      </c>
      <c r="S72" s="168">
        <v>1</v>
      </c>
      <c r="T72" s="168">
        <v>1</v>
      </c>
      <c r="U72" s="168">
        <v>1</v>
      </c>
      <c r="V72" s="168">
        <v>1</v>
      </c>
      <c r="W72" s="168">
        <v>1</v>
      </c>
      <c r="X72" s="168">
        <v>1</v>
      </c>
      <c r="Y72" s="168">
        <v>1</v>
      </c>
      <c r="Z72" s="168">
        <v>1</v>
      </c>
      <c r="AA72" s="168"/>
      <c r="AB72" s="168">
        <f t="shared" si="1"/>
        <v>19</v>
      </c>
    </row>
    <row r="73" spans="1:28">
      <c r="A73" s="173" t="s">
        <v>168</v>
      </c>
      <c r="B73" s="168" t="s">
        <v>169</v>
      </c>
      <c r="C73" s="168"/>
      <c r="D73" s="168"/>
      <c r="E73" s="168"/>
      <c r="F73" s="168"/>
      <c r="G73" s="168"/>
      <c r="H73" s="168">
        <v>2</v>
      </c>
      <c r="I73" s="168">
        <v>2</v>
      </c>
      <c r="J73" s="168">
        <v>2</v>
      </c>
      <c r="K73" s="168">
        <v>2</v>
      </c>
      <c r="L73" s="168">
        <v>2</v>
      </c>
      <c r="M73" s="168">
        <v>2</v>
      </c>
      <c r="N73" s="168">
        <v>2</v>
      </c>
      <c r="O73" s="168">
        <v>2</v>
      </c>
      <c r="P73" s="168">
        <v>2</v>
      </c>
      <c r="Q73" s="168">
        <v>2</v>
      </c>
      <c r="R73" s="168">
        <v>2</v>
      </c>
      <c r="S73" s="168">
        <v>2</v>
      </c>
      <c r="T73" s="168">
        <v>2</v>
      </c>
      <c r="U73" s="168">
        <v>2</v>
      </c>
      <c r="V73" s="168">
        <v>2</v>
      </c>
      <c r="W73" s="168">
        <v>2</v>
      </c>
      <c r="X73" s="168">
        <v>2</v>
      </c>
      <c r="Y73" s="168">
        <v>2</v>
      </c>
      <c r="Z73" s="168">
        <v>2</v>
      </c>
      <c r="AA73" s="168"/>
      <c r="AB73" s="168">
        <f t="shared" si="1"/>
        <v>38</v>
      </c>
    </row>
    <row r="74" spans="1:28">
      <c r="A74" s="173" t="s">
        <v>170</v>
      </c>
      <c r="B74" s="168" t="s">
        <v>171</v>
      </c>
      <c r="C74" s="168"/>
      <c r="D74" s="168"/>
      <c r="E74" s="168"/>
      <c r="F74" s="168"/>
      <c r="G74" s="168"/>
      <c r="H74" s="168">
        <v>1</v>
      </c>
      <c r="I74" s="168">
        <v>1</v>
      </c>
      <c r="J74" s="168">
        <v>1</v>
      </c>
      <c r="K74" s="168">
        <v>1</v>
      </c>
      <c r="L74" s="168">
        <v>1</v>
      </c>
      <c r="M74" s="168">
        <v>1</v>
      </c>
      <c r="N74" s="168">
        <v>1</v>
      </c>
      <c r="O74" s="168">
        <v>1</v>
      </c>
      <c r="P74" s="168">
        <v>1</v>
      </c>
      <c r="Q74" s="168">
        <v>1</v>
      </c>
      <c r="R74" s="168">
        <v>1</v>
      </c>
      <c r="S74" s="168">
        <v>1</v>
      </c>
      <c r="T74" s="168">
        <v>1</v>
      </c>
      <c r="U74" s="168">
        <v>1</v>
      </c>
      <c r="V74" s="168">
        <v>1</v>
      </c>
      <c r="W74" s="168">
        <v>1</v>
      </c>
      <c r="X74" s="168">
        <v>1</v>
      </c>
      <c r="Y74" s="168">
        <v>1</v>
      </c>
      <c r="Z74" s="168">
        <v>1</v>
      </c>
      <c r="AA74" s="168"/>
      <c r="AB74" s="168">
        <f t="shared" si="1"/>
        <v>19</v>
      </c>
    </row>
    <row r="75" spans="1:28">
      <c r="A75" s="168" t="s">
        <v>172</v>
      </c>
      <c r="B75" s="168" t="s">
        <v>173</v>
      </c>
      <c r="C75" s="168"/>
      <c r="D75" s="168"/>
      <c r="E75" s="168"/>
      <c r="F75" s="168"/>
      <c r="G75" s="168"/>
      <c r="H75" s="168">
        <v>1</v>
      </c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>
        <f t="shared" si="1"/>
        <v>1</v>
      </c>
    </row>
    <row r="76" spans="1:28">
      <c r="A76" s="168" t="s">
        <v>174</v>
      </c>
      <c r="B76" s="168" t="s">
        <v>175</v>
      </c>
      <c r="C76" s="168"/>
      <c r="D76" s="168"/>
      <c r="E76" s="168"/>
      <c r="F76" s="168"/>
      <c r="G76" s="168"/>
      <c r="H76" s="168">
        <v>1</v>
      </c>
      <c r="I76" s="168">
        <v>1</v>
      </c>
      <c r="J76" s="168">
        <v>1</v>
      </c>
      <c r="K76" s="168">
        <v>1</v>
      </c>
      <c r="L76" s="168">
        <v>1</v>
      </c>
      <c r="M76" s="168">
        <v>1</v>
      </c>
      <c r="N76" s="168">
        <v>1</v>
      </c>
      <c r="O76" s="168">
        <v>1</v>
      </c>
      <c r="P76" s="168">
        <v>1</v>
      </c>
      <c r="Q76" s="168">
        <v>1</v>
      </c>
      <c r="R76" s="168">
        <v>1</v>
      </c>
      <c r="S76" s="168">
        <v>1</v>
      </c>
      <c r="T76" s="168">
        <v>1</v>
      </c>
      <c r="U76" s="168">
        <v>1</v>
      </c>
      <c r="V76" s="168">
        <v>1</v>
      </c>
      <c r="W76" s="168">
        <v>1</v>
      </c>
      <c r="X76" s="168">
        <v>1</v>
      </c>
      <c r="Y76" s="168">
        <v>1</v>
      </c>
      <c r="Z76" s="168">
        <v>1</v>
      </c>
      <c r="AA76" s="168"/>
      <c r="AB76" s="168">
        <f t="shared" si="1"/>
        <v>19</v>
      </c>
    </row>
    <row r="77" spans="1:28">
      <c r="A77" s="168" t="s">
        <v>176</v>
      </c>
      <c r="B77" s="168" t="s">
        <v>177</v>
      </c>
      <c r="C77" s="168"/>
      <c r="D77" s="168"/>
      <c r="E77" s="168"/>
      <c r="F77" s="168"/>
      <c r="G77" s="168"/>
      <c r="H77" s="168">
        <v>1</v>
      </c>
      <c r="I77" s="168">
        <v>1</v>
      </c>
      <c r="J77" s="168">
        <v>1</v>
      </c>
      <c r="K77" s="168">
        <v>1</v>
      </c>
      <c r="L77" s="168">
        <v>1</v>
      </c>
      <c r="M77" s="168">
        <v>1</v>
      </c>
      <c r="N77" s="168">
        <v>1</v>
      </c>
      <c r="O77" s="168">
        <v>1</v>
      </c>
      <c r="P77" s="168">
        <v>1</v>
      </c>
      <c r="Q77" s="168">
        <v>1</v>
      </c>
      <c r="R77" s="168">
        <v>1</v>
      </c>
      <c r="S77" s="168">
        <v>1</v>
      </c>
      <c r="T77" s="168">
        <v>1</v>
      </c>
      <c r="U77" s="168">
        <v>1</v>
      </c>
      <c r="V77" s="168">
        <v>1</v>
      </c>
      <c r="W77" s="168">
        <v>1</v>
      </c>
      <c r="X77" s="168">
        <v>1</v>
      </c>
      <c r="Y77" s="168">
        <v>1</v>
      </c>
      <c r="Z77" s="168">
        <v>1</v>
      </c>
      <c r="AA77" s="168"/>
      <c r="AB77" s="168">
        <f t="shared" si="1"/>
        <v>19</v>
      </c>
    </row>
    <row r="78" spans="1:28">
      <c r="A78" s="168" t="s">
        <v>178</v>
      </c>
      <c r="B78" s="168" t="s">
        <v>179</v>
      </c>
      <c r="C78" s="168"/>
      <c r="D78" s="168"/>
      <c r="E78" s="168"/>
      <c r="F78" s="168"/>
      <c r="G78" s="168"/>
      <c r="H78" s="168">
        <v>1</v>
      </c>
      <c r="I78" s="168">
        <v>1</v>
      </c>
      <c r="J78" s="168">
        <v>1</v>
      </c>
      <c r="K78" s="168">
        <v>1</v>
      </c>
      <c r="L78" s="168">
        <v>1</v>
      </c>
      <c r="M78" s="168">
        <v>1</v>
      </c>
      <c r="N78" s="168">
        <v>1</v>
      </c>
      <c r="O78" s="168">
        <v>1</v>
      </c>
      <c r="P78" s="168">
        <v>1</v>
      </c>
      <c r="Q78" s="168">
        <v>1</v>
      </c>
      <c r="R78" s="168">
        <v>1</v>
      </c>
      <c r="S78" s="168">
        <v>1</v>
      </c>
      <c r="T78" s="168">
        <v>1</v>
      </c>
      <c r="U78" s="168">
        <v>1</v>
      </c>
      <c r="V78" s="168">
        <v>1</v>
      </c>
      <c r="W78" s="168">
        <v>1</v>
      </c>
      <c r="X78" s="168">
        <v>1</v>
      </c>
      <c r="Y78" s="168">
        <v>1</v>
      </c>
      <c r="Z78" s="168">
        <v>1</v>
      </c>
      <c r="AA78" s="168"/>
      <c r="AB78" s="168">
        <f t="shared" si="1"/>
        <v>19</v>
      </c>
    </row>
    <row r="79" spans="1:28">
      <c r="A79" s="168" t="s">
        <v>180</v>
      </c>
      <c r="B79" s="168" t="s">
        <v>181</v>
      </c>
      <c r="C79" s="168"/>
      <c r="D79" s="168"/>
      <c r="E79" s="168"/>
      <c r="F79" s="168"/>
      <c r="G79" s="168"/>
      <c r="H79" s="168">
        <v>1</v>
      </c>
      <c r="I79" s="168">
        <v>1</v>
      </c>
      <c r="J79" s="168">
        <v>1</v>
      </c>
      <c r="K79" s="168">
        <v>1</v>
      </c>
      <c r="L79" s="168">
        <v>1</v>
      </c>
      <c r="M79" s="168">
        <v>1</v>
      </c>
      <c r="N79" s="168">
        <v>1</v>
      </c>
      <c r="O79" s="168">
        <v>1</v>
      </c>
      <c r="P79" s="168">
        <v>1</v>
      </c>
      <c r="Q79" s="168">
        <v>1</v>
      </c>
      <c r="R79" s="168">
        <v>1</v>
      </c>
      <c r="S79" s="168">
        <v>1</v>
      </c>
      <c r="T79" s="168">
        <v>1</v>
      </c>
      <c r="U79" s="168">
        <v>1</v>
      </c>
      <c r="V79" s="168">
        <v>1</v>
      </c>
      <c r="W79" s="168">
        <v>1</v>
      </c>
      <c r="X79" s="168">
        <v>1</v>
      </c>
      <c r="Y79" s="168">
        <v>1</v>
      </c>
      <c r="Z79" s="168">
        <v>1</v>
      </c>
      <c r="AA79" s="168"/>
      <c r="AB79" s="168">
        <f t="shared" si="1"/>
        <v>19</v>
      </c>
    </row>
    <row r="80" spans="1:28">
      <c r="A80" s="168" t="s">
        <v>182</v>
      </c>
      <c r="B80" s="168" t="s">
        <v>183</v>
      </c>
      <c r="C80" s="168"/>
      <c r="D80" s="168"/>
      <c r="E80" s="168"/>
      <c r="F80" s="168"/>
      <c r="G80" s="168"/>
      <c r="H80" s="168">
        <v>1</v>
      </c>
      <c r="I80" s="168">
        <v>1</v>
      </c>
      <c r="J80" s="168">
        <v>1</v>
      </c>
      <c r="K80" s="168">
        <v>1</v>
      </c>
      <c r="L80" s="168">
        <v>1</v>
      </c>
      <c r="M80" s="168">
        <v>1</v>
      </c>
      <c r="N80" s="168">
        <v>1</v>
      </c>
      <c r="O80" s="168">
        <v>1</v>
      </c>
      <c r="P80" s="168">
        <v>1</v>
      </c>
      <c r="Q80" s="168">
        <v>1</v>
      </c>
      <c r="R80" s="168">
        <v>1</v>
      </c>
      <c r="S80" s="168">
        <v>1</v>
      </c>
      <c r="T80" s="168">
        <v>1</v>
      </c>
      <c r="U80" s="168">
        <v>1</v>
      </c>
      <c r="V80" s="168">
        <v>1</v>
      </c>
      <c r="W80" s="168">
        <v>1</v>
      </c>
      <c r="X80" s="168">
        <v>1</v>
      </c>
      <c r="Y80" s="168">
        <v>1</v>
      </c>
      <c r="Z80" s="168">
        <v>1</v>
      </c>
      <c r="AA80" s="168"/>
      <c r="AB80" s="168">
        <f t="shared" si="1"/>
        <v>19</v>
      </c>
    </row>
    <row r="81" spans="1:28">
      <c r="A81" s="168" t="s">
        <v>184</v>
      </c>
      <c r="B81" s="168" t="s">
        <v>185</v>
      </c>
      <c r="C81" s="168"/>
      <c r="D81" s="168"/>
      <c r="E81" s="168"/>
      <c r="F81" s="168"/>
      <c r="G81" s="168"/>
      <c r="H81" s="168"/>
      <c r="I81" s="168">
        <v>2</v>
      </c>
      <c r="J81" s="168">
        <v>2</v>
      </c>
      <c r="K81" s="168">
        <v>2</v>
      </c>
      <c r="L81" s="168">
        <v>1</v>
      </c>
      <c r="M81" s="168">
        <v>2</v>
      </c>
      <c r="N81" s="168">
        <v>1</v>
      </c>
      <c r="O81" s="168">
        <v>2</v>
      </c>
      <c r="P81" s="168">
        <v>2</v>
      </c>
      <c r="Q81" s="168">
        <v>2</v>
      </c>
      <c r="R81" s="168">
        <v>2</v>
      </c>
      <c r="S81" s="168">
        <v>2</v>
      </c>
      <c r="T81" s="168">
        <v>2</v>
      </c>
      <c r="U81" s="168">
        <v>2</v>
      </c>
      <c r="V81" s="168">
        <v>2</v>
      </c>
      <c r="W81" s="168">
        <v>2</v>
      </c>
      <c r="X81" s="168">
        <v>2</v>
      </c>
      <c r="Y81" s="168">
        <v>2</v>
      </c>
      <c r="Z81" s="168">
        <v>2</v>
      </c>
      <c r="AA81" s="168"/>
      <c r="AB81" s="168">
        <f t="shared" si="1"/>
        <v>34</v>
      </c>
    </row>
    <row r="82" spans="1:28">
      <c r="A82" s="168" t="s">
        <v>186</v>
      </c>
      <c r="B82" s="168" t="s">
        <v>187</v>
      </c>
      <c r="C82" s="168"/>
      <c r="D82" s="168"/>
      <c r="E82" s="168"/>
      <c r="F82" s="168"/>
      <c r="G82" s="168"/>
      <c r="H82" s="168"/>
      <c r="I82" s="168">
        <v>1</v>
      </c>
      <c r="J82" s="168">
        <v>1</v>
      </c>
      <c r="K82" s="168">
        <v>1</v>
      </c>
      <c r="L82" s="168">
        <v>1</v>
      </c>
      <c r="M82" s="168">
        <v>1</v>
      </c>
      <c r="N82" s="168">
        <v>1</v>
      </c>
      <c r="O82" s="168">
        <v>1</v>
      </c>
      <c r="P82" s="168">
        <v>1</v>
      </c>
      <c r="Q82" s="168">
        <v>1</v>
      </c>
      <c r="R82" s="168">
        <v>1</v>
      </c>
      <c r="S82" s="168">
        <v>1</v>
      </c>
      <c r="T82" s="168">
        <v>1</v>
      </c>
      <c r="U82" s="168">
        <v>1</v>
      </c>
      <c r="V82" s="168">
        <v>1</v>
      </c>
      <c r="W82" s="168">
        <v>1</v>
      </c>
      <c r="X82" s="168">
        <v>1</v>
      </c>
      <c r="Y82" s="168">
        <v>1</v>
      </c>
      <c r="Z82" s="168">
        <v>1</v>
      </c>
      <c r="AA82" s="168"/>
      <c r="AB82" s="168">
        <f t="shared" si="1"/>
        <v>18</v>
      </c>
    </row>
    <row r="83" spans="1:28">
      <c r="A83" s="168" t="s">
        <v>188</v>
      </c>
      <c r="B83" s="168" t="s">
        <v>189</v>
      </c>
      <c r="C83" s="168"/>
      <c r="D83" s="168"/>
      <c r="E83" s="168"/>
      <c r="F83" s="168"/>
      <c r="G83" s="168">
        <v>1</v>
      </c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>
        <f t="shared" si="1"/>
        <v>1</v>
      </c>
    </row>
    <row r="84" spans="1:28">
      <c r="A84" s="168" t="s">
        <v>190</v>
      </c>
      <c r="B84" s="168" t="s">
        <v>191</v>
      </c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>
        <v>2</v>
      </c>
      <c r="AB84" s="168">
        <f t="shared" si="1"/>
        <v>2</v>
      </c>
    </row>
    <row r="85" spans="1:28">
      <c r="A85" s="168" t="s">
        <v>192</v>
      </c>
      <c r="B85" s="168" t="s">
        <v>193</v>
      </c>
      <c r="C85" s="168"/>
      <c r="D85" s="168"/>
      <c r="E85" s="168"/>
      <c r="F85" s="168"/>
      <c r="G85" s="168">
        <v>1</v>
      </c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>
        <f t="shared" si="1"/>
        <v>1</v>
      </c>
    </row>
    <row r="86" spans="1:28">
      <c r="A86" s="168" t="s">
        <v>194</v>
      </c>
      <c r="B86" s="168" t="s">
        <v>195</v>
      </c>
      <c r="C86" s="168"/>
      <c r="D86" s="168"/>
      <c r="E86" s="168"/>
      <c r="F86" s="168">
        <v>1</v>
      </c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>
        <f t="shared" si="1"/>
        <v>1</v>
      </c>
    </row>
    <row r="87" spans="1:28">
      <c r="A87" s="168" t="s">
        <v>196</v>
      </c>
      <c r="B87" s="168" t="s">
        <v>155</v>
      </c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>
        <f t="shared" si="1"/>
        <v>0</v>
      </c>
    </row>
    <row r="88" spans="1:28">
      <c r="A88" s="168" t="s">
        <v>197</v>
      </c>
      <c r="B88" s="168" t="s">
        <v>198</v>
      </c>
      <c r="C88" s="168"/>
      <c r="D88" s="168"/>
      <c r="E88" s="168"/>
      <c r="G88" s="168">
        <v>1</v>
      </c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>
        <f t="shared" si="1"/>
        <v>1</v>
      </c>
    </row>
    <row r="89" spans="1:28">
      <c r="A89" s="168" t="s">
        <v>199</v>
      </c>
      <c r="B89" s="168" t="s">
        <v>200</v>
      </c>
      <c r="C89" s="168"/>
      <c r="D89" s="168"/>
      <c r="E89" s="168"/>
      <c r="F89" s="168">
        <v>21</v>
      </c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>
        <f t="shared" si="1"/>
        <v>21</v>
      </c>
    </row>
    <row r="90" spans="1:28">
      <c r="A90" s="168" t="s">
        <v>201</v>
      </c>
      <c r="B90" s="168" t="s">
        <v>202</v>
      </c>
      <c r="C90" s="168"/>
      <c r="D90" s="168"/>
      <c r="E90" s="168"/>
      <c r="F90" s="168">
        <v>3</v>
      </c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>
        <f t="shared" si="1"/>
        <v>3</v>
      </c>
    </row>
    <row r="91" spans="1:28">
      <c r="A91" s="168" t="s">
        <v>203</v>
      </c>
      <c r="B91" s="168" t="s">
        <v>204</v>
      </c>
      <c r="C91" s="168"/>
      <c r="D91" s="168"/>
      <c r="E91" s="168">
        <v>1</v>
      </c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>
        <f t="shared" si="1"/>
        <v>1</v>
      </c>
    </row>
    <row r="92" spans="28:28">
      <c r="AB92" s="177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"/>
  <sheetViews>
    <sheetView zoomScale="90" zoomScaleNormal="90" workbookViewId="0">
      <selection activeCell="A2" sqref="A2:F2"/>
    </sheetView>
  </sheetViews>
  <sheetFormatPr defaultColWidth="9" defaultRowHeight="13.5"/>
  <cols>
    <col min="1" max="1" width="9" style="33"/>
    <col min="2" max="2" width="18.875" style="33" customWidth="1"/>
    <col min="3" max="3" width="16.5" style="33" customWidth="1"/>
    <col min="4" max="4" width="17.625" style="33" customWidth="1"/>
    <col min="5" max="5" width="12.625" style="33" customWidth="1"/>
    <col min="6" max="8" width="13.125" style="33" customWidth="1"/>
    <col min="9" max="16" width="9" style="33"/>
    <col min="17" max="17" width="10.875" style="33" customWidth="1"/>
    <col min="18" max="20" width="9" style="33"/>
    <col min="21" max="21" width="11.875" style="33" customWidth="1"/>
    <col min="22" max="22" width="9" style="33"/>
    <col min="23" max="23" width="16.875" style="33" customWidth="1"/>
    <col min="24" max="24" width="16.75" style="33" customWidth="1"/>
    <col min="25" max="25" width="16" style="33" customWidth="1"/>
    <col min="26" max="16384" width="9" style="33"/>
  </cols>
  <sheetData>
    <row r="1" spans="1:12">
      <c r="A1" s="34" t="s">
        <v>474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29" customHeight="1" spans="1:15">
      <c r="A2" s="35" t="s">
        <v>475</v>
      </c>
      <c r="B2" s="35"/>
      <c r="C2" s="35"/>
      <c r="D2" s="35"/>
      <c r="E2" s="35"/>
      <c r="F2" s="35"/>
      <c r="G2" s="36"/>
      <c r="H2" s="36"/>
      <c r="I2" s="39" t="s">
        <v>476</v>
      </c>
      <c r="J2" s="39"/>
      <c r="K2" s="39" t="s">
        <v>477</v>
      </c>
      <c r="L2" s="39"/>
      <c r="M2" s="34"/>
      <c r="N2" s="34"/>
      <c r="O2" s="34"/>
    </row>
    <row r="3" ht="29" customHeight="1" spans="1:12">
      <c r="A3" s="37" t="s">
        <v>478</v>
      </c>
      <c r="B3" s="37" t="s">
        <v>479</v>
      </c>
      <c r="C3" s="37" t="s">
        <v>480</v>
      </c>
      <c r="D3" s="37" t="s">
        <v>481</v>
      </c>
      <c r="E3" s="37" t="s">
        <v>482</v>
      </c>
      <c r="F3" s="37" t="s">
        <v>374</v>
      </c>
      <c r="G3" s="38"/>
      <c r="H3" s="37" t="s">
        <v>478</v>
      </c>
      <c r="I3" s="39" t="s">
        <v>483</v>
      </c>
      <c r="J3" s="39" t="s">
        <v>484</v>
      </c>
      <c r="K3" s="39" t="s">
        <v>483</v>
      </c>
      <c r="L3" s="39" t="s">
        <v>484</v>
      </c>
    </row>
    <row r="4" ht="25" customHeight="1" spans="1:20">
      <c r="A4" s="39" t="s">
        <v>485</v>
      </c>
      <c r="B4" s="39" t="s">
        <v>483</v>
      </c>
      <c r="C4" s="39">
        <v>500</v>
      </c>
      <c r="D4" s="40">
        <v>3</v>
      </c>
      <c r="E4" s="39">
        <f t="shared" ref="E4:E27" si="0">C4*D4</f>
        <v>1500</v>
      </c>
      <c r="F4" s="39"/>
      <c r="G4" s="34"/>
      <c r="H4" s="39" t="s">
        <v>485</v>
      </c>
      <c r="I4" s="42">
        <v>3</v>
      </c>
      <c r="J4" s="42">
        <v>1</v>
      </c>
      <c r="K4" s="42">
        <v>3</v>
      </c>
      <c r="L4" s="42">
        <v>5</v>
      </c>
      <c r="P4" s="33" t="s">
        <v>486</v>
      </c>
      <c r="Q4" s="33">
        <v>2.5</v>
      </c>
      <c r="R4" s="33">
        <v>4</v>
      </c>
      <c r="S4" s="33">
        <v>16</v>
      </c>
      <c r="T4" s="33" t="s">
        <v>487</v>
      </c>
    </row>
    <row r="5" ht="25" customHeight="1" spans="1:20">
      <c r="A5" s="39"/>
      <c r="B5" s="39" t="s">
        <v>484</v>
      </c>
      <c r="C5" s="39">
        <v>300</v>
      </c>
      <c r="D5" s="39">
        <v>5</v>
      </c>
      <c r="E5" s="39">
        <f t="shared" si="0"/>
        <v>1500</v>
      </c>
      <c r="F5" s="39"/>
      <c r="G5" s="34"/>
      <c r="H5" s="39" t="s">
        <v>488</v>
      </c>
      <c r="I5" s="42">
        <v>3</v>
      </c>
      <c r="J5" s="42">
        <v>1</v>
      </c>
      <c r="K5" s="42">
        <v>3</v>
      </c>
      <c r="L5" s="42">
        <v>5</v>
      </c>
      <c r="P5" s="33" t="s">
        <v>489</v>
      </c>
      <c r="Q5" s="33">
        <v>2.5</v>
      </c>
      <c r="R5" s="33">
        <v>4</v>
      </c>
      <c r="S5" s="33">
        <v>16</v>
      </c>
      <c r="T5" s="33" t="s">
        <v>487</v>
      </c>
    </row>
    <row r="6" ht="25" customHeight="1" spans="1:20">
      <c r="A6" s="39" t="s">
        <v>488</v>
      </c>
      <c r="B6" s="39" t="s">
        <v>483</v>
      </c>
      <c r="C6" s="39">
        <v>500</v>
      </c>
      <c r="D6" s="40">
        <v>3</v>
      </c>
      <c r="E6" s="39">
        <f t="shared" si="0"/>
        <v>1500</v>
      </c>
      <c r="F6" s="39"/>
      <c r="G6" s="34"/>
      <c r="H6" s="39" t="s">
        <v>490</v>
      </c>
      <c r="I6" s="42">
        <v>3</v>
      </c>
      <c r="J6" s="42">
        <v>1</v>
      </c>
      <c r="K6" s="42">
        <v>3</v>
      </c>
      <c r="L6" s="42">
        <v>5</v>
      </c>
      <c r="P6" s="33" t="s">
        <v>491</v>
      </c>
      <c r="Q6" s="33">
        <v>2.5</v>
      </c>
      <c r="R6" s="33">
        <v>4</v>
      </c>
      <c r="S6" s="33">
        <v>16</v>
      </c>
      <c r="T6" s="33" t="s">
        <v>487</v>
      </c>
    </row>
    <row r="7" ht="25" customHeight="1" spans="1:20">
      <c r="A7" s="39"/>
      <c r="B7" s="39" t="s">
        <v>484</v>
      </c>
      <c r="C7" s="39">
        <v>300</v>
      </c>
      <c r="D7" s="39">
        <v>5</v>
      </c>
      <c r="E7" s="39">
        <f t="shared" si="0"/>
        <v>1500</v>
      </c>
      <c r="F7" s="39"/>
      <c r="G7" s="34"/>
      <c r="H7" s="39" t="s">
        <v>492</v>
      </c>
      <c r="I7" s="42">
        <v>3</v>
      </c>
      <c r="J7" s="42">
        <v>1</v>
      </c>
      <c r="K7" s="42">
        <v>3</v>
      </c>
      <c r="L7" s="42">
        <v>5</v>
      </c>
      <c r="P7" s="33" t="s">
        <v>493</v>
      </c>
      <c r="Q7" s="33">
        <v>2.5</v>
      </c>
      <c r="R7" s="33">
        <v>4</v>
      </c>
      <c r="S7" s="33">
        <v>16</v>
      </c>
      <c r="T7" s="33" t="s">
        <v>487</v>
      </c>
    </row>
    <row r="8" ht="25" customHeight="1" spans="1:22">
      <c r="A8" s="39" t="s">
        <v>490</v>
      </c>
      <c r="B8" s="39" t="s">
        <v>483</v>
      </c>
      <c r="C8" s="39">
        <v>500</v>
      </c>
      <c r="D8" s="40">
        <v>3</v>
      </c>
      <c r="E8" s="39">
        <f t="shared" si="0"/>
        <v>1500</v>
      </c>
      <c r="F8" s="39"/>
      <c r="G8" s="34"/>
      <c r="H8" s="39" t="s">
        <v>494</v>
      </c>
      <c r="I8" s="42">
        <v>3</v>
      </c>
      <c r="J8" s="42">
        <v>2</v>
      </c>
      <c r="K8" s="42">
        <v>3</v>
      </c>
      <c r="L8" s="42">
        <v>5</v>
      </c>
      <c r="P8" s="33" t="s">
        <v>495</v>
      </c>
      <c r="Q8" s="33">
        <v>2.5</v>
      </c>
      <c r="R8" s="33">
        <v>4</v>
      </c>
      <c r="S8" s="33">
        <v>16</v>
      </c>
      <c r="U8" s="33" t="s">
        <v>496</v>
      </c>
      <c r="V8" s="33" t="s">
        <v>497</v>
      </c>
    </row>
    <row r="9" ht="25" customHeight="1" spans="1:20">
      <c r="A9" s="39"/>
      <c r="B9" s="39" t="s">
        <v>484</v>
      </c>
      <c r="C9" s="39">
        <v>300</v>
      </c>
      <c r="D9" s="39">
        <v>5</v>
      </c>
      <c r="E9" s="39">
        <f t="shared" si="0"/>
        <v>1500</v>
      </c>
      <c r="F9" s="39"/>
      <c r="G9" s="34"/>
      <c r="H9" s="39" t="s">
        <v>498</v>
      </c>
      <c r="I9" s="42">
        <v>3</v>
      </c>
      <c r="J9" s="42">
        <v>1</v>
      </c>
      <c r="K9" s="42">
        <v>3</v>
      </c>
      <c r="L9" s="42">
        <v>5</v>
      </c>
      <c r="P9" s="33" t="s">
        <v>499</v>
      </c>
      <c r="Q9" s="33">
        <v>2.5</v>
      </c>
      <c r="R9" s="33">
        <v>4</v>
      </c>
      <c r="S9" s="33">
        <v>16</v>
      </c>
      <c r="T9" s="33" t="s">
        <v>487</v>
      </c>
    </row>
    <row r="10" ht="25" customHeight="1" spans="1:20">
      <c r="A10" s="39" t="s">
        <v>492</v>
      </c>
      <c r="B10" s="39" t="s">
        <v>483</v>
      </c>
      <c r="C10" s="39">
        <v>500</v>
      </c>
      <c r="D10" s="40">
        <v>3</v>
      </c>
      <c r="E10" s="39">
        <f t="shared" si="0"/>
        <v>1500</v>
      </c>
      <c r="F10" s="39"/>
      <c r="G10" s="34"/>
      <c r="H10" s="39" t="s">
        <v>500</v>
      </c>
      <c r="I10" s="42">
        <v>1</v>
      </c>
      <c r="J10" s="42">
        <v>1</v>
      </c>
      <c r="K10" s="42">
        <v>3</v>
      </c>
      <c r="L10" s="42">
        <v>5</v>
      </c>
      <c r="P10" s="33" t="s">
        <v>501</v>
      </c>
      <c r="S10" s="33">
        <v>16</v>
      </c>
      <c r="T10" s="33" t="s">
        <v>487</v>
      </c>
    </row>
    <row r="11" ht="25" customHeight="1" spans="1:22">
      <c r="A11" s="39"/>
      <c r="B11" s="39" t="s">
        <v>484</v>
      </c>
      <c r="C11" s="39">
        <v>300</v>
      </c>
      <c r="D11" s="39">
        <v>5</v>
      </c>
      <c r="E11" s="39">
        <f t="shared" si="0"/>
        <v>1500</v>
      </c>
      <c r="F11" s="39"/>
      <c r="G11" s="34"/>
      <c r="H11" s="39" t="s">
        <v>502</v>
      </c>
      <c r="I11" s="42">
        <v>1</v>
      </c>
      <c r="J11" s="42">
        <v>2</v>
      </c>
      <c r="K11" s="42">
        <v>3</v>
      </c>
      <c r="L11" s="42">
        <v>5</v>
      </c>
      <c r="P11" s="33" t="s">
        <v>503</v>
      </c>
      <c r="S11" s="33">
        <v>16</v>
      </c>
      <c r="U11" s="33" t="s">
        <v>496</v>
      </c>
      <c r="V11" s="33" t="s">
        <v>497</v>
      </c>
    </row>
    <row r="12" ht="25" customHeight="1" spans="1:22">
      <c r="A12" s="39" t="s">
        <v>494</v>
      </c>
      <c r="B12" s="39" t="s">
        <v>483</v>
      </c>
      <c r="C12" s="39">
        <v>500</v>
      </c>
      <c r="D12" s="40">
        <v>3</v>
      </c>
      <c r="E12" s="39">
        <f t="shared" si="0"/>
        <v>1500</v>
      </c>
      <c r="F12" s="39"/>
      <c r="G12" s="34"/>
      <c r="H12" s="39" t="s">
        <v>504</v>
      </c>
      <c r="I12" s="42">
        <v>1</v>
      </c>
      <c r="J12" s="42">
        <v>2</v>
      </c>
      <c r="K12" s="42">
        <v>3</v>
      </c>
      <c r="L12" s="42">
        <v>5</v>
      </c>
      <c r="P12" s="33" t="s">
        <v>505</v>
      </c>
      <c r="S12" s="33">
        <v>16</v>
      </c>
      <c r="U12" s="33" t="s">
        <v>496</v>
      </c>
      <c r="V12" s="33" t="s">
        <v>497</v>
      </c>
    </row>
    <row r="13" ht="25" customHeight="1" spans="1:20">
      <c r="A13" s="39"/>
      <c r="B13" s="39" t="s">
        <v>484</v>
      </c>
      <c r="C13" s="39">
        <v>300</v>
      </c>
      <c r="D13" s="39">
        <v>5</v>
      </c>
      <c r="E13" s="39">
        <f t="shared" si="0"/>
        <v>1500</v>
      </c>
      <c r="F13" s="39"/>
      <c r="G13" s="34"/>
      <c r="H13" s="39" t="s">
        <v>506</v>
      </c>
      <c r="I13" s="42">
        <v>1</v>
      </c>
      <c r="J13" s="42">
        <v>1</v>
      </c>
      <c r="K13" s="42">
        <v>3</v>
      </c>
      <c r="L13" s="42">
        <v>5</v>
      </c>
      <c r="P13" s="33" t="s">
        <v>507</v>
      </c>
      <c r="S13" s="33">
        <v>16</v>
      </c>
      <c r="T13" s="33" t="s">
        <v>487</v>
      </c>
    </row>
    <row r="14" ht="25" customHeight="1" spans="1:20">
      <c r="A14" s="39" t="s">
        <v>498</v>
      </c>
      <c r="B14" s="39" t="s">
        <v>483</v>
      </c>
      <c r="C14" s="39">
        <v>500</v>
      </c>
      <c r="D14" s="40">
        <v>3</v>
      </c>
      <c r="E14" s="39">
        <f t="shared" si="0"/>
        <v>1500</v>
      </c>
      <c r="F14" s="39"/>
      <c r="G14" s="34"/>
      <c r="H14" s="39" t="s">
        <v>508</v>
      </c>
      <c r="I14" s="42">
        <v>3</v>
      </c>
      <c r="J14" s="42">
        <v>1</v>
      </c>
      <c r="K14" s="42">
        <v>3</v>
      </c>
      <c r="L14" s="42">
        <v>5</v>
      </c>
      <c r="P14" s="33" t="s">
        <v>509</v>
      </c>
      <c r="Q14" s="33">
        <v>2.5</v>
      </c>
      <c r="R14" s="33">
        <v>4</v>
      </c>
      <c r="S14" s="33">
        <v>16</v>
      </c>
      <c r="T14" s="33" t="s">
        <v>487</v>
      </c>
    </row>
    <row r="15" ht="25" customHeight="1" spans="1:22">
      <c r="A15" s="39"/>
      <c r="B15" s="39" t="s">
        <v>484</v>
      </c>
      <c r="C15" s="39">
        <v>300</v>
      </c>
      <c r="D15" s="39">
        <v>5</v>
      </c>
      <c r="E15" s="39">
        <f t="shared" si="0"/>
        <v>1500</v>
      </c>
      <c r="F15" s="39"/>
      <c r="G15" s="34"/>
      <c r="H15" s="39" t="s">
        <v>510</v>
      </c>
      <c r="I15" s="42">
        <v>3</v>
      </c>
      <c r="J15" s="42">
        <v>2</v>
      </c>
      <c r="K15" s="42">
        <v>3</v>
      </c>
      <c r="L15" s="42">
        <v>5</v>
      </c>
      <c r="P15" s="33" t="s">
        <v>511</v>
      </c>
      <c r="Q15" s="33">
        <v>2.5</v>
      </c>
      <c r="R15" s="33">
        <v>4</v>
      </c>
      <c r="S15" s="33">
        <v>16</v>
      </c>
      <c r="U15" s="33" t="s">
        <v>496</v>
      </c>
      <c r="V15" s="33" t="s">
        <v>497</v>
      </c>
    </row>
    <row r="16" ht="25" customHeight="1" spans="1:24">
      <c r="A16" s="39" t="s">
        <v>500</v>
      </c>
      <c r="B16" s="39" t="s">
        <v>483</v>
      </c>
      <c r="C16" s="39">
        <v>500</v>
      </c>
      <c r="D16" s="39">
        <v>3</v>
      </c>
      <c r="E16" s="39">
        <f t="shared" si="0"/>
        <v>1500</v>
      </c>
      <c r="F16" s="39"/>
      <c r="G16" s="34"/>
      <c r="H16" s="39" t="s">
        <v>512</v>
      </c>
      <c r="I16" s="42">
        <v>0</v>
      </c>
      <c r="J16" s="42">
        <v>3</v>
      </c>
      <c r="K16" s="42">
        <v>0</v>
      </c>
      <c r="L16" s="42">
        <v>0</v>
      </c>
      <c r="P16" s="33" t="s">
        <v>512</v>
      </c>
      <c r="V16" s="33" t="s">
        <v>497</v>
      </c>
      <c r="W16" s="33" t="s">
        <v>513</v>
      </c>
      <c r="X16" s="33" t="s">
        <v>514</v>
      </c>
    </row>
    <row r="17" ht="25" customHeight="1" spans="1:25">
      <c r="A17" s="39"/>
      <c r="B17" s="39" t="s">
        <v>484</v>
      </c>
      <c r="C17" s="39">
        <v>300</v>
      </c>
      <c r="D17" s="39">
        <v>5</v>
      </c>
      <c r="E17" s="39">
        <f t="shared" si="0"/>
        <v>1500</v>
      </c>
      <c r="F17" s="39"/>
      <c r="G17" s="34"/>
      <c r="H17" s="39" t="s">
        <v>515</v>
      </c>
      <c r="I17" s="42">
        <v>28</v>
      </c>
      <c r="J17" s="42">
        <f t="shared" ref="J17:L17" si="1">SUM(J4:J16)</f>
        <v>19</v>
      </c>
      <c r="K17" s="42">
        <f t="shared" si="1"/>
        <v>36</v>
      </c>
      <c r="L17" s="42">
        <f t="shared" si="1"/>
        <v>60</v>
      </c>
      <c r="Q17" s="33">
        <v>8</v>
      </c>
      <c r="R17" s="33">
        <v>8</v>
      </c>
      <c r="S17" s="33">
        <v>12</v>
      </c>
      <c r="T17" s="33">
        <v>8</v>
      </c>
      <c r="U17" s="33">
        <v>4</v>
      </c>
      <c r="V17" s="33">
        <v>5</v>
      </c>
      <c r="W17" s="33">
        <v>1</v>
      </c>
      <c r="X17" s="33">
        <v>1</v>
      </c>
      <c r="Y17" s="33">
        <f>SUM(Q17:X17)</f>
        <v>47</v>
      </c>
    </row>
    <row r="18" ht="25" customHeight="1" spans="1:12">
      <c r="A18" s="39" t="s">
        <v>502</v>
      </c>
      <c r="B18" s="39" t="s">
        <v>483</v>
      </c>
      <c r="C18" s="39">
        <v>500</v>
      </c>
      <c r="D18" s="39">
        <v>3</v>
      </c>
      <c r="E18" s="39">
        <f t="shared" si="0"/>
        <v>1500</v>
      </c>
      <c r="F18" s="39"/>
      <c r="G18" s="34"/>
      <c r="H18" s="39" t="s">
        <v>516</v>
      </c>
      <c r="I18" s="42">
        <v>500</v>
      </c>
      <c r="J18" s="42">
        <v>300</v>
      </c>
      <c r="K18" s="42">
        <v>500</v>
      </c>
      <c r="L18" s="42">
        <v>300</v>
      </c>
    </row>
    <row r="19" ht="25" customHeight="1" spans="1:23">
      <c r="A19" s="39"/>
      <c r="B19" s="39" t="s">
        <v>484</v>
      </c>
      <c r="C19" s="39">
        <v>300</v>
      </c>
      <c r="D19" s="39">
        <v>5</v>
      </c>
      <c r="E19" s="39">
        <f t="shared" si="0"/>
        <v>1500</v>
      </c>
      <c r="F19" s="39"/>
      <c r="G19" s="34"/>
      <c r="H19" s="39" t="s">
        <v>517</v>
      </c>
      <c r="I19" s="42">
        <f>I17*I18</f>
        <v>14000</v>
      </c>
      <c r="J19" s="42">
        <f>J17*J18</f>
        <v>5700</v>
      </c>
      <c r="K19" s="42">
        <f>K18*K17</f>
        <v>18000</v>
      </c>
      <c r="L19" s="42">
        <f>L18*L17</f>
        <v>18000</v>
      </c>
      <c r="T19" s="33" t="s">
        <v>518</v>
      </c>
      <c r="U19" s="33" t="s">
        <v>518</v>
      </c>
      <c r="V19" s="33" t="s">
        <v>518</v>
      </c>
      <c r="W19" s="33" t="s">
        <v>519</v>
      </c>
    </row>
    <row r="20" ht="25" customHeight="1" spans="1:25">
      <c r="A20" s="39" t="s">
        <v>504</v>
      </c>
      <c r="B20" s="39" t="s">
        <v>483</v>
      </c>
      <c r="C20" s="39">
        <v>500</v>
      </c>
      <c r="D20" s="39">
        <v>3</v>
      </c>
      <c r="E20" s="39">
        <f t="shared" si="0"/>
        <v>1500</v>
      </c>
      <c r="F20" s="39"/>
      <c r="G20" s="34"/>
      <c r="H20" s="39"/>
      <c r="I20" s="42"/>
      <c r="J20" s="42">
        <f>I19+J19</f>
        <v>19700</v>
      </c>
      <c r="K20" s="42"/>
      <c r="L20" s="42">
        <f>K19+L19</f>
        <v>36000</v>
      </c>
      <c r="T20" s="33" t="s">
        <v>520</v>
      </c>
      <c r="U20" s="33" t="s">
        <v>521</v>
      </c>
      <c r="V20" s="33" t="s">
        <v>522</v>
      </c>
      <c r="W20" s="33" t="s">
        <v>523</v>
      </c>
      <c r="X20" s="33" t="s">
        <v>524</v>
      </c>
      <c r="Y20" s="33" t="s">
        <v>525</v>
      </c>
    </row>
    <row r="21" ht="25" customHeight="1" spans="1:25">
      <c r="A21" s="39"/>
      <c r="B21" s="39" t="s">
        <v>484</v>
      </c>
      <c r="C21" s="39">
        <v>300</v>
      </c>
      <c r="D21" s="39">
        <v>5</v>
      </c>
      <c r="E21" s="39">
        <f t="shared" si="0"/>
        <v>1500</v>
      </c>
      <c r="F21" s="39"/>
      <c r="G21" s="34"/>
      <c r="H21" s="39" t="s">
        <v>526</v>
      </c>
      <c r="I21" s="42">
        <f>K17-I17</f>
        <v>8</v>
      </c>
      <c r="J21" s="42">
        <f>L17-J17</f>
        <v>41</v>
      </c>
      <c r="K21" s="42"/>
      <c r="L21" s="42"/>
      <c r="T21" s="33">
        <v>8</v>
      </c>
      <c r="U21" s="33">
        <v>8</v>
      </c>
      <c r="V21" s="33">
        <v>7</v>
      </c>
      <c r="W21" s="33">
        <v>4</v>
      </c>
      <c r="X21" s="33">
        <v>1</v>
      </c>
      <c r="Y21" s="33">
        <v>1</v>
      </c>
    </row>
    <row r="22" ht="25" customHeight="1" spans="1:25">
      <c r="A22" s="39" t="s">
        <v>506</v>
      </c>
      <c r="B22" s="39" t="s">
        <v>483</v>
      </c>
      <c r="C22" s="39">
        <v>500</v>
      </c>
      <c r="D22" s="39">
        <v>3</v>
      </c>
      <c r="E22" s="39">
        <f t="shared" si="0"/>
        <v>1500</v>
      </c>
      <c r="F22" s="39"/>
      <c r="G22" s="34"/>
      <c r="H22" s="39" t="s">
        <v>516</v>
      </c>
      <c r="I22" s="42">
        <v>500</v>
      </c>
      <c r="J22" s="42">
        <v>300</v>
      </c>
      <c r="K22" s="42"/>
      <c r="L22" s="42"/>
      <c r="T22" s="33">
        <v>500</v>
      </c>
      <c r="U22" s="33">
        <v>500</v>
      </c>
      <c r="V22" s="33">
        <v>300</v>
      </c>
      <c r="W22" s="33">
        <v>300</v>
      </c>
      <c r="X22" s="33">
        <v>300</v>
      </c>
      <c r="Y22" s="33">
        <v>300</v>
      </c>
    </row>
    <row r="23" ht="25" customHeight="1" spans="1:27">
      <c r="A23" s="39"/>
      <c r="B23" s="39" t="s">
        <v>484</v>
      </c>
      <c r="C23" s="39">
        <v>300</v>
      </c>
      <c r="D23" s="39">
        <v>5</v>
      </c>
      <c r="E23" s="39">
        <f t="shared" si="0"/>
        <v>1500</v>
      </c>
      <c r="F23" s="39"/>
      <c r="G23" s="34"/>
      <c r="H23" s="41" t="s">
        <v>517</v>
      </c>
      <c r="I23" s="44">
        <f>I21*I22</f>
        <v>4000</v>
      </c>
      <c r="J23" s="44">
        <f>J21*J22</f>
        <v>12300</v>
      </c>
      <c r="K23" s="42"/>
      <c r="L23" s="42"/>
      <c r="T23" s="33">
        <f t="shared" ref="T23:Y23" si="2">T21*T22</f>
        <v>4000</v>
      </c>
      <c r="U23" s="33">
        <f t="shared" si="2"/>
        <v>4000</v>
      </c>
      <c r="V23" s="33">
        <f t="shared" si="2"/>
        <v>2100</v>
      </c>
      <c r="W23" s="33">
        <f t="shared" si="2"/>
        <v>1200</v>
      </c>
      <c r="X23" s="33">
        <f t="shared" si="2"/>
        <v>300</v>
      </c>
      <c r="Y23" s="33">
        <f t="shared" si="2"/>
        <v>300</v>
      </c>
      <c r="Z23" s="33">
        <f>SUM(T23:Y23)</f>
        <v>11900</v>
      </c>
      <c r="AA23" s="33">
        <f>Z23*0.75</f>
        <v>8925</v>
      </c>
    </row>
    <row r="24" ht="25" customHeight="1" spans="1:12">
      <c r="A24" s="39" t="s">
        <v>508</v>
      </c>
      <c r="B24" s="39" t="s">
        <v>483</v>
      </c>
      <c r="C24" s="39">
        <v>500</v>
      </c>
      <c r="D24" s="39">
        <v>3</v>
      </c>
      <c r="E24" s="39">
        <f t="shared" si="0"/>
        <v>1500</v>
      </c>
      <c r="F24" s="39"/>
      <c r="G24" s="34"/>
      <c r="H24" s="42"/>
      <c r="I24" s="42"/>
      <c r="J24" s="42">
        <f>I23+J23</f>
        <v>16300</v>
      </c>
      <c r="K24" s="42"/>
      <c r="L24" s="42"/>
    </row>
    <row r="25" ht="25" customHeight="1" spans="1:12">
      <c r="A25" s="39"/>
      <c r="B25" s="39" t="s">
        <v>484</v>
      </c>
      <c r="C25" s="39">
        <v>300</v>
      </c>
      <c r="D25" s="39">
        <v>5</v>
      </c>
      <c r="E25" s="39">
        <f t="shared" si="0"/>
        <v>1500</v>
      </c>
      <c r="F25" s="39"/>
      <c r="G25" s="34"/>
      <c r="H25" s="43" t="s">
        <v>527</v>
      </c>
      <c r="I25" s="45"/>
      <c r="J25" s="45"/>
      <c r="K25" s="45"/>
      <c r="L25" s="46"/>
    </row>
    <row r="26" ht="25" customHeight="1" spans="1:26">
      <c r="A26" s="39" t="s">
        <v>510</v>
      </c>
      <c r="B26" s="39" t="s">
        <v>483</v>
      </c>
      <c r="C26" s="39">
        <v>500</v>
      </c>
      <c r="D26" s="39">
        <v>3</v>
      </c>
      <c r="E26" s="39">
        <f t="shared" si="0"/>
        <v>1500</v>
      </c>
      <c r="F26" s="39"/>
      <c r="G26" s="34"/>
      <c r="Y26" s="33">
        <v>37000</v>
      </c>
      <c r="Z26" s="33">
        <f>Y26*0.75</f>
        <v>27750</v>
      </c>
    </row>
    <row r="27" ht="25" customHeight="1" spans="1:7">
      <c r="A27" s="39"/>
      <c r="B27" s="39" t="s">
        <v>484</v>
      </c>
      <c r="C27" s="39">
        <v>300</v>
      </c>
      <c r="D27" s="39">
        <v>5</v>
      </c>
      <c r="E27" s="39">
        <f t="shared" si="0"/>
        <v>1500</v>
      </c>
      <c r="F27" s="39"/>
      <c r="G27" s="34"/>
    </row>
    <row r="28" ht="25" customHeight="1" spans="1:7">
      <c r="A28" s="39" t="s">
        <v>463</v>
      </c>
      <c r="B28" s="39"/>
      <c r="C28" s="39"/>
      <c r="D28" s="39"/>
      <c r="E28" s="39">
        <f>SUM(E4:E27)</f>
        <v>36000</v>
      </c>
      <c r="F28" s="39"/>
      <c r="G28" s="34"/>
    </row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</sheetData>
  <mergeCells count="17">
    <mergeCell ref="A1:L1"/>
    <mergeCell ref="A2:F2"/>
    <mergeCell ref="I2:J2"/>
    <mergeCell ref="K2:L2"/>
    <mergeCell ref="H25:L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15" sqref="G15"/>
    </sheetView>
  </sheetViews>
  <sheetFormatPr defaultColWidth="9" defaultRowHeight="14.25" outlineLevelCol="7"/>
  <cols>
    <col min="1" max="1" width="7.5" customWidth="1"/>
    <col min="3" max="3" width="13.75" customWidth="1"/>
    <col min="4" max="4" width="8.5" customWidth="1"/>
    <col min="5" max="5" width="9.625" customWidth="1"/>
    <col min="6" max="6" width="15" customWidth="1"/>
    <col min="7" max="7" width="12.375" customWidth="1"/>
    <col min="8" max="8" width="11.125" customWidth="1"/>
  </cols>
  <sheetData>
    <row r="1" ht="38" customHeight="1" spans="1:8">
      <c r="A1" s="22" t="s">
        <v>528</v>
      </c>
      <c r="B1" s="32"/>
      <c r="C1" s="32"/>
      <c r="D1" s="32"/>
      <c r="E1" s="32"/>
      <c r="F1" s="32"/>
      <c r="G1" s="32"/>
      <c r="H1" s="32"/>
    </row>
    <row r="2" ht="38" customHeight="1" spans="1:8">
      <c r="A2" s="4" t="s">
        <v>1</v>
      </c>
      <c r="B2" s="5" t="s">
        <v>478</v>
      </c>
      <c r="C2" s="5" t="s">
        <v>479</v>
      </c>
      <c r="D2" s="5" t="s">
        <v>529</v>
      </c>
      <c r="E2" s="5" t="s">
        <v>530</v>
      </c>
      <c r="F2" s="5" t="s">
        <v>531</v>
      </c>
      <c r="G2" s="5" t="s">
        <v>532</v>
      </c>
      <c r="H2" s="6" t="s">
        <v>533</v>
      </c>
    </row>
    <row r="3" ht="38" customHeight="1" spans="1:8">
      <c r="A3" s="7">
        <v>1</v>
      </c>
      <c r="B3" s="8" t="s">
        <v>485</v>
      </c>
      <c r="C3" s="8" t="s">
        <v>456</v>
      </c>
      <c r="D3" s="8" t="s">
        <v>534</v>
      </c>
      <c r="E3" s="8">
        <v>3</v>
      </c>
      <c r="F3" s="8">
        <v>800</v>
      </c>
      <c r="G3" s="8">
        <f>F3*E3</f>
        <v>2400</v>
      </c>
      <c r="H3" s="9" t="s">
        <v>535</v>
      </c>
    </row>
    <row r="4" ht="38" customHeight="1" spans="1:8">
      <c r="A4" s="7">
        <v>2</v>
      </c>
      <c r="B4" s="8" t="s">
        <v>488</v>
      </c>
      <c r="C4" s="8" t="s">
        <v>456</v>
      </c>
      <c r="D4" s="8" t="s">
        <v>534</v>
      </c>
      <c r="E4" s="8">
        <v>3</v>
      </c>
      <c r="F4" s="8">
        <v>800</v>
      </c>
      <c r="G4" s="8">
        <f t="shared" ref="G4:G14" si="0">F4*E4</f>
        <v>2400</v>
      </c>
      <c r="H4" s="9" t="s">
        <v>535</v>
      </c>
    </row>
    <row r="5" ht="38" customHeight="1" spans="1:8">
      <c r="A5" s="7">
        <v>3</v>
      </c>
      <c r="B5" s="8" t="s">
        <v>490</v>
      </c>
      <c r="C5" s="8" t="s">
        <v>456</v>
      </c>
      <c r="D5" s="8" t="s">
        <v>534</v>
      </c>
      <c r="E5" s="8">
        <v>3</v>
      </c>
      <c r="F5" s="8">
        <v>800</v>
      </c>
      <c r="G5" s="8">
        <f t="shared" si="0"/>
        <v>2400</v>
      </c>
      <c r="H5" s="9" t="s">
        <v>535</v>
      </c>
    </row>
    <row r="6" ht="38" customHeight="1" spans="1:8">
      <c r="A6" s="7">
        <v>4</v>
      </c>
      <c r="B6" s="8" t="s">
        <v>492</v>
      </c>
      <c r="C6" s="8" t="s">
        <v>456</v>
      </c>
      <c r="D6" s="8" t="s">
        <v>534</v>
      </c>
      <c r="E6" s="8">
        <v>3</v>
      </c>
      <c r="F6" s="8">
        <v>800</v>
      </c>
      <c r="G6" s="8">
        <f t="shared" si="0"/>
        <v>2400</v>
      </c>
      <c r="H6" s="9" t="s">
        <v>535</v>
      </c>
    </row>
    <row r="7" ht="38" customHeight="1" spans="1:8">
      <c r="A7" s="7">
        <v>5</v>
      </c>
      <c r="B7" s="8" t="s">
        <v>494</v>
      </c>
      <c r="C7" s="8" t="s">
        <v>456</v>
      </c>
      <c r="D7" s="8" t="s">
        <v>534</v>
      </c>
      <c r="E7" s="8">
        <v>3</v>
      </c>
      <c r="F7" s="8">
        <v>800</v>
      </c>
      <c r="G7" s="8">
        <f t="shared" si="0"/>
        <v>2400</v>
      </c>
      <c r="H7" s="9" t="s">
        <v>535</v>
      </c>
    </row>
    <row r="8" ht="38" customHeight="1" spans="1:8">
      <c r="A8" s="7">
        <v>6</v>
      </c>
      <c r="B8" s="8" t="s">
        <v>498</v>
      </c>
      <c r="C8" s="8" t="s">
        <v>456</v>
      </c>
      <c r="D8" s="8" t="s">
        <v>534</v>
      </c>
      <c r="E8" s="8">
        <v>3</v>
      </c>
      <c r="F8" s="8">
        <v>800</v>
      </c>
      <c r="G8" s="8">
        <f t="shared" si="0"/>
        <v>2400</v>
      </c>
      <c r="H8" s="9" t="s">
        <v>535</v>
      </c>
    </row>
    <row r="9" ht="38" customHeight="1" spans="1:8">
      <c r="A9" s="7">
        <v>7</v>
      </c>
      <c r="B9" s="8" t="s">
        <v>500</v>
      </c>
      <c r="C9" s="8" t="s">
        <v>456</v>
      </c>
      <c r="D9" s="8" t="s">
        <v>534</v>
      </c>
      <c r="E9" s="8">
        <v>3</v>
      </c>
      <c r="F9" s="8">
        <v>800</v>
      </c>
      <c r="G9" s="8">
        <f t="shared" si="0"/>
        <v>2400</v>
      </c>
      <c r="H9" s="9" t="s">
        <v>535</v>
      </c>
    </row>
    <row r="10" ht="38" customHeight="1" spans="1:8">
      <c r="A10" s="7">
        <v>8</v>
      </c>
      <c r="B10" s="8" t="s">
        <v>502</v>
      </c>
      <c r="C10" s="8" t="s">
        <v>456</v>
      </c>
      <c r="D10" s="8" t="s">
        <v>534</v>
      </c>
      <c r="E10" s="8">
        <v>3</v>
      </c>
      <c r="F10" s="8">
        <v>800</v>
      </c>
      <c r="G10" s="8">
        <f t="shared" si="0"/>
        <v>2400</v>
      </c>
      <c r="H10" s="9" t="s">
        <v>535</v>
      </c>
    </row>
    <row r="11" ht="38" customHeight="1" spans="1:8">
      <c r="A11" s="7">
        <v>9</v>
      </c>
      <c r="B11" s="8" t="s">
        <v>504</v>
      </c>
      <c r="C11" s="8" t="s">
        <v>456</v>
      </c>
      <c r="D11" s="8" t="s">
        <v>534</v>
      </c>
      <c r="E11" s="8">
        <v>3</v>
      </c>
      <c r="F11" s="8">
        <v>800</v>
      </c>
      <c r="G11" s="8">
        <f t="shared" si="0"/>
        <v>2400</v>
      </c>
      <c r="H11" s="9" t="s">
        <v>535</v>
      </c>
    </row>
    <row r="12" ht="38" customHeight="1" spans="1:8">
      <c r="A12" s="7">
        <v>10</v>
      </c>
      <c r="B12" s="8" t="s">
        <v>506</v>
      </c>
      <c r="C12" s="8" t="s">
        <v>456</v>
      </c>
      <c r="D12" s="8" t="s">
        <v>534</v>
      </c>
      <c r="E12" s="8">
        <v>3</v>
      </c>
      <c r="F12" s="8">
        <v>800</v>
      </c>
      <c r="G12" s="8">
        <f t="shared" si="0"/>
        <v>2400</v>
      </c>
      <c r="H12" s="9" t="s">
        <v>535</v>
      </c>
    </row>
    <row r="13" ht="38" customHeight="1" spans="1:8">
      <c r="A13" s="7">
        <v>11</v>
      </c>
      <c r="B13" s="8" t="s">
        <v>508</v>
      </c>
      <c r="C13" s="8" t="s">
        <v>456</v>
      </c>
      <c r="D13" s="8" t="s">
        <v>534</v>
      </c>
      <c r="E13" s="8">
        <v>3</v>
      </c>
      <c r="F13" s="8">
        <v>800</v>
      </c>
      <c r="G13" s="8">
        <f t="shared" si="0"/>
        <v>2400</v>
      </c>
      <c r="H13" s="9" t="s">
        <v>535</v>
      </c>
    </row>
    <row r="14" ht="38" customHeight="1" spans="1:8">
      <c r="A14" s="7">
        <v>12</v>
      </c>
      <c r="B14" s="8" t="s">
        <v>510</v>
      </c>
      <c r="C14" s="8" t="s">
        <v>456</v>
      </c>
      <c r="D14" s="8" t="s">
        <v>534</v>
      </c>
      <c r="E14" s="8">
        <v>3</v>
      </c>
      <c r="F14" s="8">
        <v>800</v>
      </c>
      <c r="G14" s="8">
        <f t="shared" si="0"/>
        <v>2400</v>
      </c>
      <c r="H14" s="9" t="s">
        <v>535</v>
      </c>
    </row>
    <row r="15" ht="38" customHeight="1" spans="1:8">
      <c r="A15" s="10">
        <v>13</v>
      </c>
      <c r="B15" s="11" t="s">
        <v>463</v>
      </c>
      <c r="C15" s="11"/>
      <c r="D15" s="11" t="s">
        <v>536</v>
      </c>
      <c r="E15" s="11">
        <f>SUM(E3:E14)</f>
        <v>36</v>
      </c>
      <c r="F15" s="11">
        <v>800</v>
      </c>
      <c r="G15" s="11">
        <f>SUM(G3:G14)</f>
        <v>28800</v>
      </c>
      <c r="H15" s="12"/>
    </row>
    <row r="16" ht="38" customHeight="1"/>
  </sheetData>
  <mergeCells count="1">
    <mergeCell ref="A1:H1"/>
  </mergeCells>
  <printOptions horizontalCentered="1"/>
  <pageMargins left="0.118055555555556" right="0.118055555555556" top="0.118055555555556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G27" sqref="G27"/>
    </sheetView>
  </sheetViews>
  <sheetFormatPr defaultColWidth="9" defaultRowHeight="14.25" outlineLevelCol="7"/>
  <cols>
    <col min="1" max="1" width="5.625" style="21" customWidth="1"/>
    <col min="2" max="2" width="9" style="21"/>
    <col min="3" max="3" width="17.5" style="21" customWidth="1"/>
    <col min="4" max="4" width="7.5" style="21" customWidth="1"/>
    <col min="5" max="5" width="10" style="21" customWidth="1"/>
    <col min="6" max="6" width="14.5" style="21" customWidth="1"/>
    <col min="7" max="7" width="12.625" style="21" customWidth="1"/>
    <col min="8" max="8" width="13.2666666666667" style="21" customWidth="1"/>
    <col min="9" max="16384" width="9" style="21"/>
  </cols>
  <sheetData>
    <row r="1" ht="38" customHeight="1" spans="1:8">
      <c r="A1" s="22" t="s">
        <v>537</v>
      </c>
      <c r="B1" s="22"/>
      <c r="C1" s="22"/>
      <c r="D1" s="22"/>
      <c r="E1" s="22"/>
      <c r="F1" s="22"/>
      <c r="G1" s="22"/>
      <c r="H1" s="22"/>
    </row>
    <row r="2" s="20" customFormat="1" ht="21" customHeight="1" spans="1:8">
      <c r="A2" s="23" t="s">
        <v>1</v>
      </c>
      <c r="B2" s="24" t="s">
        <v>478</v>
      </c>
      <c r="C2" s="24" t="s">
        <v>479</v>
      </c>
      <c r="D2" s="24" t="s">
        <v>529</v>
      </c>
      <c r="E2" s="24" t="s">
        <v>530</v>
      </c>
      <c r="F2" s="24" t="s">
        <v>531</v>
      </c>
      <c r="G2" s="24" t="s">
        <v>532</v>
      </c>
      <c r="H2" s="25" t="s">
        <v>533</v>
      </c>
    </row>
    <row r="3" s="20" customFormat="1" ht="21" customHeight="1" spans="1:8">
      <c r="A3" s="26">
        <v>1</v>
      </c>
      <c r="B3" s="27" t="s">
        <v>485</v>
      </c>
      <c r="C3" s="27" t="s">
        <v>538</v>
      </c>
      <c r="D3" s="27" t="s">
        <v>534</v>
      </c>
      <c r="E3" s="27">
        <v>1</v>
      </c>
      <c r="F3" s="27">
        <v>944</v>
      </c>
      <c r="G3" s="27">
        <f>F3*E3</f>
        <v>944</v>
      </c>
      <c r="H3" s="28" t="s">
        <v>539</v>
      </c>
    </row>
    <row r="4" s="20" customFormat="1" ht="21" customHeight="1" spans="1:8">
      <c r="A4" s="26"/>
      <c r="B4" s="27"/>
      <c r="C4" s="27" t="s">
        <v>540</v>
      </c>
      <c r="D4" s="27" t="s">
        <v>534</v>
      </c>
      <c r="E4" s="27">
        <v>1</v>
      </c>
      <c r="F4" s="27">
        <v>1248</v>
      </c>
      <c r="G4" s="27">
        <f t="shared" ref="G4:G26" si="0">F4*E4</f>
        <v>1248</v>
      </c>
      <c r="H4" s="28" t="s">
        <v>539</v>
      </c>
    </row>
    <row r="5" s="20" customFormat="1" ht="21" customHeight="1" spans="1:8">
      <c r="A5" s="26">
        <v>2</v>
      </c>
      <c r="B5" s="27" t="s">
        <v>488</v>
      </c>
      <c r="C5" s="27" t="s">
        <v>538</v>
      </c>
      <c r="D5" s="27" t="s">
        <v>534</v>
      </c>
      <c r="E5" s="27">
        <v>1</v>
      </c>
      <c r="F5" s="27">
        <v>944</v>
      </c>
      <c r="G5" s="27">
        <f t="shared" si="0"/>
        <v>944</v>
      </c>
      <c r="H5" s="28" t="s">
        <v>539</v>
      </c>
    </row>
    <row r="6" s="20" customFormat="1" ht="21" customHeight="1" spans="1:8">
      <c r="A6" s="26"/>
      <c r="B6" s="27"/>
      <c r="C6" s="27" t="s">
        <v>540</v>
      </c>
      <c r="D6" s="27" t="s">
        <v>534</v>
      </c>
      <c r="E6" s="27">
        <v>1</v>
      </c>
      <c r="F6" s="27">
        <v>1248</v>
      </c>
      <c r="G6" s="27">
        <f t="shared" si="0"/>
        <v>1248</v>
      </c>
      <c r="H6" s="28" t="s">
        <v>539</v>
      </c>
    </row>
    <row r="7" s="20" customFormat="1" ht="21" customHeight="1" spans="1:8">
      <c r="A7" s="26">
        <v>3</v>
      </c>
      <c r="B7" s="27" t="s">
        <v>490</v>
      </c>
      <c r="C7" s="27" t="s">
        <v>538</v>
      </c>
      <c r="D7" s="27" t="s">
        <v>534</v>
      </c>
      <c r="E7" s="27">
        <v>1</v>
      </c>
      <c r="F7" s="27">
        <v>944</v>
      </c>
      <c r="G7" s="27">
        <f t="shared" si="0"/>
        <v>944</v>
      </c>
      <c r="H7" s="28" t="s">
        <v>539</v>
      </c>
    </row>
    <row r="8" s="20" customFormat="1" ht="21" customHeight="1" spans="1:8">
      <c r="A8" s="26"/>
      <c r="B8" s="27"/>
      <c r="C8" s="27" t="s">
        <v>540</v>
      </c>
      <c r="D8" s="27" t="s">
        <v>534</v>
      </c>
      <c r="E8" s="27">
        <v>1</v>
      </c>
      <c r="F8" s="27">
        <v>1248</v>
      </c>
      <c r="G8" s="27">
        <f t="shared" si="0"/>
        <v>1248</v>
      </c>
      <c r="H8" s="28" t="s">
        <v>539</v>
      </c>
    </row>
    <row r="9" s="20" customFormat="1" ht="21" customHeight="1" spans="1:8">
      <c r="A9" s="26">
        <v>4</v>
      </c>
      <c r="B9" s="27" t="s">
        <v>492</v>
      </c>
      <c r="C9" s="27" t="s">
        <v>540</v>
      </c>
      <c r="D9" s="27" t="s">
        <v>534</v>
      </c>
      <c r="E9" s="27">
        <v>1</v>
      </c>
      <c r="F9" s="27">
        <v>1248</v>
      </c>
      <c r="G9" s="27">
        <f t="shared" si="0"/>
        <v>1248</v>
      </c>
      <c r="H9" s="28" t="s">
        <v>539</v>
      </c>
    </row>
    <row r="10" s="20" customFormat="1" ht="21" customHeight="1" spans="1:8">
      <c r="A10" s="26"/>
      <c r="B10" s="27"/>
      <c r="C10" s="27" t="s">
        <v>538</v>
      </c>
      <c r="D10" s="27" t="s">
        <v>534</v>
      </c>
      <c r="E10" s="27">
        <v>1</v>
      </c>
      <c r="F10" s="27">
        <v>944</v>
      </c>
      <c r="G10" s="27">
        <f t="shared" si="0"/>
        <v>944</v>
      </c>
      <c r="H10" s="28" t="s">
        <v>539</v>
      </c>
    </row>
    <row r="11" s="20" customFormat="1" ht="21" customHeight="1" spans="1:8">
      <c r="A11" s="26">
        <v>5</v>
      </c>
      <c r="B11" s="27" t="s">
        <v>494</v>
      </c>
      <c r="C11" s="27" t="s">
        <v>538</v>
      </c>
      <c r="D11" s="27" t="s">
        <v>534</v>
      </c>
      <c r="E11" s="27">
        <v>1</v>
      </c>
      <c r="F11" s="27">
        <v>944</v>
      </c>
      <c r="G11" s="27">
        <f t="shared" si="0"/>
        <v>944</v>
      </c>
      <c r="H11" s="28" t="s">
        <v>539</v>
      </c>
    </row>
    <row r="12" s="20" customFormat="1" ht="21" customHeight="1" spans="1:8">
      <c r="A12" s="26"/>
      <c r="B12" s="27"/>
      <c r="C12" s="27" t="s">
        <v>540</v>
      </c>
      <c r="D12" s="27" t="s">
        <v>534</v>
      </c>
      <c r="E12" s="27">
        <v>1</v>
      </c>
      <c r="F12" s="27">
        <v>1248</v>
      </c>
      <c r="G12" s="27">
        <f t="shared" si="0"/>
        <v>1248</v>
      </c>
      <c r="H12" s="28" t="s">
        <v>539</v>
      </c>
    </row>
    <row r="13" s="20" customFormat="1" ht="21" customHeight="1" spans="1:8">
      <c r="A13" s="26">
        <v>6</v>
      </c>
      <c r="B13" s="27" t="s">
        <v>498</v>
      </c>
      <c r="C13" s="27" t="s">
        <v>538</v>
      </c>
      <c r="D13" s="27" t="s">
        <v>534</v>
      </c>
      <c r="E13" s="27">
        <v>1</v>
      </c>
      <c r="F13" s="27">
        <v>944</v>
      </c>
      <c r="G13" s="27">
        <f t="shared" si="0"/>
        <v>944</v>
      </c>
      <c r="H13" s="28" t="s">
        <v>539</v>
      </c>
    </row>
    <row r="14" s="20" customFormat="1" ht="21" customHeight="1" spans="1:8">
      <c r="A14" s="26"/>
      <c r="B14" s="27"/>
      <c r="C14" s="27" t="s">
        <v>540</v>
      </c>
      <c r="D14" s="27" t="s">
        <v>534</v>
      </c>
      <c r="E14" s="27">
        <v>1</v>
      </c>
      <c r="F14" s="27">
        <v>1248</v>
      </c>
      <c r="G14" s="27">
        <f t="shared" si="0"/>
        <v>1248</v>
      </c>
      <c r="H14" s="28" t="s">
        <v>539</v>
      </c>
    </row>
    <row r="15" s="20" customFormat="1" ht="21" customHeight="1" spans="1:8">
      <c r="A15" s="26">
        <v>7</v>
      </c>
      <c r="B15" s="27" t="s">
        <v>500</v>
      </c>
      <c r="C15" s="27" t="s">
        <v>538</v>
      </c>
      <c r="D15" s="27" t="s">
        <v>534</v>
      </c>
      <c r="E15" s="27">
        <v>3</v>
      </c>
      <c r="F15" s="27">
        <v>944</v>
      </c>
      <c r="G15" s="27">
        <f t="shared" si="0"/>
        <v>2832</v>
      </c>
      <c r="H15" s="28" t="s">
        <v>539</v>
      </c>
    </row>
    <row r="16" s="20" customFormat="1" ht="21" customHeight="1" spans="1:8">
      <c r="A16" s="26"/>
      <c r="B16" s="27"/>
      <c r="C16" s="27" t="s">
        <v>540</v>
      </c>
      <c r="D16" s="27" t="s">
        <v>534</v>
      </c>
      <c r="E16" s="27">
        <v>1</v>
      </c>
      <c r="F16" s="27">
        <v>1248</v>
      </c>
      <c r="G16" s="27">
        <f t="shared" si="0"/>
        <v>1248</v>
      </c>
      <c r="H16" s="28" t="s">
        <v>539</v>
      </c>
    </row>
    <row r="17" s="20" customFormat="1" ht="21" customHeight="1" spans="1:8">
      <c r="A17" s="26">
        <v>8</v>
      </c>
      <c r="B17" s="27" t="s">
        <v>502</v>
      </c>
      <c r="C17" s="27" t="s">
        <v>538</v>
      </c>
      <c r="D17" s="27" t="s">
        <v>534</v>
      </c>
      <c r="E17" s="27">
        <v>3</v>
      </c>
      <c r="F17" s="27">
        <v>944</v>
      </c>
      <c r="G17" s="27">
        <f t="shared" si="0"/>
        <v>2832</v>
      </c>
      <c r="H17" s="28" t="s">
        <v>539</v>
      </c>
    </row>
    <row r="18" s="20" customFormat="1" ht="21" customHeight="1" spans="1:8">
      <c r="A18" s="26"/>
      <c r="B18" s="27"/>
      <c r="C18" s="27" t="s">
        <v>540</v>
      </c>
      <c r="D18" s="27" t="s">
        <v>534</v>
      </c>
      <c r="E18" s="27">
        <v>1</v>
      </c>
      <c r="F18" s="27">
        <v>1248</v>
      </c>
      <c r="G18" s="27">
        <f t="shared" si="0"/>
        <v>1248</v>
      </c>
      <c r="H18" s="28" t="s">
        <v>539</v>
      </c>
    </row>
    <row r="19" s="20" customFormat="1" ht="21" customHeight="1" spans="1:8">
      <c r="A19" s="26">
        <v>9</v>
      </c>
      <c r="B19" s="27" t="s">
        <v>504</v>
      </c>
      <c r="C19" s="27" t="s">
        <v>538</v>
      </c>
      <c r="D19" s="27" t="s">
        <v>534</v>
      </c>
      <c r="E19" s="27">
        <v>3</v>
      </c>
      <c r="F19" s="27">
        <v>944</v>
      </c>
      <c r="G19" s="27">
        <f t="shared" si="0"/>
        <v>2832</v>
      </c>
      <c r="H19" s="28" t="s">
        <v>539</v>
      </c>
    </row>
    <row r="20" s="20" customFormat="1" ht="21" customHeight="1" spans="1:8">
      <c r="A20" s="26"/>
      <c r="B20" s="27"/>
      <c r="C20" s="27" t="s">
        <v>540</v>
      </c>
      <c r="D20" s="27" t="s">
        <v>534</v>
      </c>
      <c r="E20" s="27">
        <v>1</v>
      </c>
      <c r="F20" s="27">
        <v>1248</v>
      </c>
      <c r="G20" s="27">
        <f t="shared" si="0"/>
        <v>1248</v>
      </c>
      <c r="H20" s="28" t="s">
        <v>539</v>
      </c>
    </row>
    <row r="21" s="20" customFormat="1" ht="21" customHeight="1" spans="1:8">
      <c r="A21" s="26">
        <v>10</v>
      </c>
      <c r="B21" s="27" t="s">
        <v>506</v>
      </c>
      <c r="C21" s="27" t="s">
        <v>538</v>
      </c>
      <c r="D21" s="27" t="s">
        <v>534</v>
      </c>
      <c r="E21" s="27">
        <v>3</v>
      </c>
      <c r="F21" s="27">
        <v>944</v>
      </c>
      <c r="G21" s="27">
        <f t="shared" si="0"/>
        <v>2832</v>
      </c>
      <c r="H21" s="28" t="s">
        <v>539</v>
      </c>
    </row>
    <row r="22" s="20" customFormat="1" ht="21" customHeight="1" spans="1:8">
      <c r="A22" s="26"/>
      <c r="B22" s="27"/>
      <c r="C22" s="27" t="s">
        <v>540</v>
      </c>
      <c r="D22" s="27" t="s">
        <v>534</v>
      </c>
      <c r="E22" s="27">
        <v>1</v>
      </c>
      <c r="F22" s="27">
        <v>1248</v>
      </c>
      <c r="G22" s="27">
        <f t="shared" si="0"/>
        <v>1248</v>
      </c>
      <c r="H22" s="28" t="s">
        <v>539</v>
      </c>
    </row>
    <row r="23" s="20" customFormat="1" ht="21" customHeight="1" spans="1:8">
      <c r="A23" s="26">
        <v>11</v>
      </c>
      <c r="B23" s="27" t="s">
        <v>508</v>
      </c>
      <c r="C23" s="27" t="s">
        <v>538</v>
      </c>
      <c r="D23" s="27" t="s">
        <v>534</v>
      </c>
      <c r="E23" s="27">
        <v>1</v>
      </c>
      <c r="F23" s="27">
        <v>944</v>
      </c>
      <c r="G23" s="27">
        <f t="shared" si="0"/>
        <v>944</v>
      </c>
      <c r="H23" s="28" t="s">
        <v>539</v>
      </c>
    </row>
    <row r="24" s="20" customFormat="1" ht="21" customHeight="1" spans="1:8">
      <c r="A24" s="26"/>
      <c r="B24" s="27"/>
      <c r="C24" s="27" t="s">
        <v>540</v>
      </c>
      <c r="D24" s="27" t="s">
        <v>534</v>
      </c>
      <c r="E24" s="27">
        <v>1</v>
      </c>
      <c r="F24" s="27">
        <v>1248</v>
      </c>
      <c r="G24" s="27">
        <f t="shared" si="0"/>
        <v>1248</v>
      </c>
      <c r="H24" s="28" t="s">
        <v>539</v>
      </c>
    </row>
    <row r="25" s="20" customFormat="1" ht="21" customHeight="1" spans="1:8">
      <c r="A25" s="26">
        <v>12</v>
      </c>
      <c r="B25" s="27" t="s">
        <v>510</v>
      </c>
      <c r="C25" s="27" t="s">
        <v>538</v>
      </c>
      <c r="D25" s="27" t="s">
        <v>534</v>
      </c>
      <c r="E25" s="27">
        <v>1</v>
      </c>
      <c r="F25" s="27">
        <v>944</v>
      </c>
      <c r="G25" s="27">
        <f t="shared" si="0"/>
        <v>944</v>
      </c>
      <c r="H25" s="28" t="s">
        <v>539</v>
      </c>
    </row>
    <row r="26" s="20" customFormat="1" ht="21" customHeight="1" spans="1:8">
      <c r="A26" s="26"/>
      <c r="B26" s="27"/>
      <c r="C26" s="27" t="s">
        <v>540</v>
      </c>
      <c r="D26" s="27" t="s">
        <v>534</v>
      </c>
      <c r="E26" s="27">
        <v>1</v>
      </c>
      <c r="F26" s="27">
        <v>1248</v>
      </c>
      <c r="G26" s="27">
        <f t="shared" si="0"/>
        <v>1248</v>
      </c>
      <c r="H26" s="28" t="s">
        <v>539</v>
      </c>
    </row>
    <row r="27" s="20" customFormat="1" ht="21" customHeight="1" spans="1:8">
      <c r="A27" s="29">
        <v>13</v>
      </c>
      <c r="B27" s="30" t="s">
        <v>463</v>
      </c>
      <c r="C27" s="30"/>
      <c r="D27" s="30" t="s">
        <v>536</v>
      </c>
      <c r="E27" s="30"/>
      <c r="F27" s="30"/>
      <c r="G27" s="30">
        <f>SUM(G3:G26)</f>
        <v>33856</v>
      </c>
      <c r="H27" s="31"/>
    </row>
  </sheetData>
  <autoFilter ref="A2:H27">
    <extLst/>
  </autoFilter>
  <mergeCells count="25"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</mergeCells>
  <printOptions horizontalCentered="1"/>
  <pageMargins left="0.118055555555556" right="0.118055555555556" top="0.118055555555556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15" sqref="G3:G15"/>
    </sheetView>
  </sheetViews>
  <sheetFormatPr defaultColWidth="9" defaultRowHeight="14.25" outlineLevelCol="7"/>
  <cols>
    <col min="1" max="1" width="5.875" customWidth="1"/>
    <col min="3" max="3" width="18.25" customWidth="1"/>
    <col min="6" max="6" width="14.125" customWidth="1"/>
    <col min="7" max="7" width="12.5" customWidth="1"/>
    <col min="8" max="8" width="9.875" customWidth="1"/>
  </cols>
  <sheetData>
    <row r="1" ht="38" customHeight="1" spans="1:8">
      <c r="A1" s="17" t="s">
        <v>541</v>
      </c>
      <c r="B1" s="17"/>
      <c r="C1" s="17"/>
      <c r="D1" s="17"/>
      <c r="E1" s="17"/>
      <c r="F1" s="17"/>
      <c r="G1" s="17"/>
      <c r="H1" s="17"/>
    </row>
    <row r="2" ht="29" customHeight="1" spans="1:8">
      <c r="A2" s="18" t="s">
        <v>1</v>
      </c>
      <c r="B2" s="5" t="s">
        <v>478</v>
      </c>
      <c r="C2" s="5" t="s">
        <v>479</v>
      </c>
      <c r="D2" s="5" t="s">
        <v>529</v>
      </c>
      <c r="E2" s="5" t="s">
        <v>530</v>
      </c>
      <c r="F2" s="5" t="s">
        <v>531</v>
      </c>
      <c r="G2" s="5" t="s">
        <v>532</v>
      </c>
      <c r="H2" s="6" t="s">
        <v>533</v>
      </c>
    </row>
    <row r="3" ht="29" customHeight="1" spans="1:8">
      <c r="A3" s="7">
        <v>1</v>
      </c>
      <c r="B3" s="8" t="s">
        <v>485</v>
      </c>
      <c r="C3" s="8" t="s">
        <v>542</v>
      </c>
      <c r="D3" s="8" t="s">
        <v>534</v>
      </c>
      <c r="E3" s="8">
        <v>1</v>
      </c>
      <c r="F3" s="8">
        <v>736</v>
      </c>
      <c r="G3" s="8">
        <f>F3*E3</f>
        <v>736</v>
      </c>
      <c r="H3" s="9" t="s">
        <v>539</v>
      </c>
    </row>
    <row r="4" ht="29" customHeight="1" spans="1:8">
      <c r="A4" s="7">
        <v>2</v>
      </c>
      <c r="B4" s="8" t="s">
        <v>488</v>
      </c>
      <c r="C4" s="8" t="s">
        <v>542</v>
      </c>
      <c r="D4" s="8" t="s">
        <v>534</v>
      </c>
      <c r="E4" s="8">
        <v>1</v>
      </c>
      <c r="F4" s="8">
        <v>736</v>
      </c>
      <c r="G4" s="8">
        <f t="shared" ref="G4:G15" si="0">F4*E4</f>
        <v>736</v>
      </c>
      <c r="H4" s="9" t="s">
        <v>539</v>
      </c>
    </row>
    <row r="5" ht="29" customHeight="1" spans="1:8">
      <c r="A5" s="7">
        <v>3</v>
      </c>
      <c r="B5" s="8" t="s">
        <v>490</v>
      </c>
      <c r="C5" s="8" t="s">
        <v>542</v>
      </c>
      <c r="D5" s="8" t="s">
        <v>534</v>
      </c>
      <c r="E5" s="8">
        <v>1</v>
      </c>
      <c r="F5" s="8">
        <v>736</v>
      </c>
      <c r="G5" s="8">
        <f t="shared" si="0"/>
        <v>736</v>
      </c>
      <c r="H5" s="9" t="s">
        <v>539</v>
      </c>
    </row>
    <row r="6" ht="29" customHeight="1" spans="1:8">
      <c r="A6" s="7">
        <v>4</v>
      </c>
      <c r="B6" s="8" t="s">
        <v>492</v>
      </c>
      <c r="C6" s="8" t="s">
        <v>542</v>
      </c>
      <c r="D6" s="8" t="s">
        <v>534</v>
      </c>
      <c r="E6" s="8">
        <v>1</v>
      </c>
      <c r="F6" s="8">
        <v>736</v>
      </c>
      <c r="G6" s="8">
        <f t="shared" si="0"/>
        <v>736</v>
      </c>
      <c r="H6" s="9" t="s">
        <v>539</v>
      </c>
    </row>
    <row r="7" ht="29" customHeight="1" spans="1:8">
      <c r="A7" s="7">
        <v>5</v>
      </c>
      <c r="B7" s="8" t="s">
        <v>494</v>
      </c>
      <c r="C7" s="8" t="s">
        <v>542</v>
      </c>
      <c r="D7" s="8" t="s">
        <v>534</v>
      </c>
      <c r="E7" s="8">
        <v>1</v>
      </c>
      <c r="F7" s="8">
        <v>736</v>
      </c>
      <c r="G7" s="8">
        <f t="shared" si="0"/>
        <v>736</v>
      </c>
      <c r="H7" s="9" t="s">
        <v>539</v>
      </c>
    </row>
    <row r="8" ht="29" customHeight="1" spans="1:8">
      <c r="A8" s="7">
        <v>6</v>
      </c>
      <c r="B8" s="8" t="s">
        <v>498</v>
      </c>
      <c r="C8" s="8" t="s">
        <v>542</v>
      </c>
      <c r="D8" s="8" t="s">
        <v>534</v>
      </c>
      <c r="E8" s="8">
        <v>1</v>
      </c>
      <c r="F8" s="8">
        <v>736</v>
      </c>
      <c r="G8" s="8">
        <f t="shared" si="0"/>
        <v>736</v>
      </c>
      <c r="H8" s="9" t="s">
        <v>539</v>
      </c>
    </row>
    <row r="9" ht="29" customHeight="1" spans="1:8">
      <c r="A9" s="7">
        <v>7</v>
      </c>
      <c r="B9" s="8" t="s">
        <v>500</v>
      </c>
      <c r="C9" s="8" t="s">
        <v>542</v>
      </c>
      <c r="D9" s="8" t="s">
        <v>534</v>
      </c>
      <c r="E9" s="8">
        <v>1</v>
      </c>
      <c r="F9" s="8">
        <v>736</v>
      </c>
      <c r="G9" s="8">
        <f t="shared" si="0"/>
        <v>736</v>
      </c>
      <c r="H9" s="9" t="s">
        <v>539</v>
      </c>
    </row>
    <row r="10" ht="29" customHeight="1" spans="1:8">
      <c r="A10" s="7">
        <v>8</v>
      </c>
      <c r="B10" s="8" t="s">
        <v>502</v>
      </c>
      <c r="C10" s="8" t="s">
        <v>542</v>
      </c>
      <c r="D10" s="8" t="s">
        <v>534</v>
      </c>
      <c r="E10" s="8">
        <v>1</v>
      </c>
      <c r="F10" s="8">
        <v>736</v>
      </c>
      <c r="G10" s="8">
        <f t="shared" si="0"/>
        <v>736</v>
      </c>
      <c r="H10" s="9" t="s">
        <v>539</v>
      </c>
    </row>
    <row r="11" ht="29" customHeight="1" spans="1:8">
      <c r="A11" s="7">
        <v>9</v>
      </c>
      <c r="B11" s="8" t="s">
        <v>504</v>
      </c>
      <c r="C11" s="8" t="s">
        <v>542</v>
      </c>
      <c r="D11" s="8" t="s">
        <v>534</v>
      </c>
      <c r="E11" s="8">
        <v>1</v>
      </c>
      <c r="F11" s="8">
        <v>736</v>
      </c>
      <c r="G11" s="8">
        <f t="shared" si="0"/>
        <v>736</v>
      </c>
      <c r="H11" s="9" t="s">
        <v>539</v>
      </c>
    </row>
    <row r="12" ht="29" customHeight="1" spans="1:8">
      <c r="A12" s="7">
        <v>10</v>
      </c>
      <c r="B12" s="8" t="s">
        <v>506</v>
      </c>
      <c r="C12" s="8" t="s">
        <v>542</v>
      </c>
      <c r="D12" s="8" t="s">
        <v>534</v>
      </c>
      <c r="E12" s="8">
        <v>1</v>
      </c>
      <c r="F12" s="8">
        <v>736</v>
      </c>
      <c r="G12" s="8">
        <f t="shared" si="0"/>
        <v>736</v>
      </c>
      <c r="H12" s="9" t="s">
        <v>539</v>
      </c>
    </row>
    <row r="13" ht="29" customHeight="1" spans="1:8">
      <c r="A13" s="7">
        <v>11</v>
      </c>
      <c r="B13" s="8" t="s">
        <v>508</v>
      </c>
      <c r="C13" s="8" t="s">
        <v>542</v>
      </c>
      <c r="D13" s="8" t="s">
        <v>534</v>
      </c>
      <c r="E13" s="8">
        <v>1</v>
      </c>
      <c r="F13" s="8">
        <v>736</v>
      </c>
      <c r="G13" s="8">
        <f t="shared" si="0"/>
        <v>736</v>
      </c>
      <c r="H13" s="9" t="s">
        <v>539</v>
      </c>
    </row>
    <row r="14" ht="29" customHeight="1" spans="1:8">
      <c r="A14" s="7">
        <v>12</v>
      </c>
      <c r="B14" s="8" t="s">
        <v>510</v>
      </c>
      <c r="C14" s="8" t="s">
        <v>542</v>
      </c>
      <c r="D14" s="8" t="s">
        <v>534</v>
      </c>
      <c r="E14" s="8">
        <v>1</v>
      </c>
      <c r="F14" s="8">
        <v>736</v>
      </c>
      <c r="G14" s="8">
        <f t="shared" si="0"/>
        <v>736</v>
      </c>
      <c r="H14" s="9" t="s">
        <v>539</v>
      </c>
    </row>
    <row r="15" ht="29" customHeight="1" spans="1:8">
      <c r="A15" s="7">
        <v>13</v>
      </c>
      <c r="B15" s="19" t="s">
        <v>543</v>
      </c>
      <c r="C15" s="8" t="s">
        <v>542</v>
      </c>
      <c r="D15" s="8" t="s">
        <v>534</v>
      </c>
      <c r="E15" s="8">
        <v>1</v>
      </c>
      <c r="F15" s="8">
        <v>736</v>
      </c>
      <c r="G15" s="8">
        <f t="shared" si="0"/>
        <v>736</v>
      </c>
      <c r="H15" s="9" t="s">
        <v>539</v>
      </c>
    </row>
    <row r="16" ht="29" customHeight="1" spans="1:8">
      <c r="A16" s="10">
        <v>14</v>
      </c>
      <c r="B16" s="11" t="s">
        <v>463</v>
      </c>
      <c r="C16" s="11"/>
      <c r="D16" s="11" t="s">
        <v>536</v>
      </c>
      <c r="E16" s="11">
        <f>SUM(E3:E15)</f>
        <v>13</v>
      </c>
      <c r="F16" s="11">
        <v>736</v>
      </c>
      <c r="G16" s="11">
        <f>E16*F16</f>
        <v>9568</v>
      </c>
      <c r="H16" s="12"/>
    </row>
  </sheetData>
  <mergeCells count="1">
    <mergeCell ref="A1:H1"/>
  </mergeCells>
  <printOptions horizontalCentered="1"/>
  <pageMargins left="0.118055555555556" right="0.118055555555556" top="0.118055555555556" bottom="1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G27" sqref="G27"/>
    </sheetView>
  </sheetViews>
  <sheetFormatPr defaultColWidth="9" defaultRowHeight="13.5" outlineLevelCol="7"/>
  <cols>
    <col min="1" max="1" width="6.5" style="1" customWidth="1"/>
    <col min="2" max="2" width="9" style="1"/>
    <col min="3" max="3" width="12.375" style="1" customWidth="1"/>
    <col min="4" max="4" width="8.125" style="1" customWidth="1"/>
    <col min="5" max="5" width="8.375" style="1" customWidth="1"/>
    <col min="6" max="6" width="13.625" style="1" customWidth="1"/>
    <col min="7" max="7" width="13.5" style="1" customWidth="1"/>
    <col min="8" max="8" width="12.5" style="1" customWidth="1"/>
    <col min="9" max="16384" width="9" style="1"/>
  </cols>
  <sheetData>
    <row r="1" ht="42" customHeight="1" spans="1:8">
      <c r="A1" s="15" t="s">
        <v>544</v>
      </c>
      <c r="B1" s="15"/>
      <c r="C1" s="15"/>
      <c r="D1" s="15"/>
      <c r="E1" s="15"/>
      <c r="F1" s="15"/>
      <c r="G1" s="15"/>
      <c r="H1" s="15"/>
    </row>
    <row r="2" ht="21" customHeight="1" spans="1:8">
      <c r="A2" s="4" t="s">
        <v>1</v>
      </c>
      <c r="B2" s="5" t="s">
        <v>478</v>
      </c>
      <c r="C2" s="5" t="s">
        <v>479</v>
      </c>
      <c r="D2" s="5" t="s">
        <v>529</v>
      </c>
      <c r="E2" s="5" t="s">
        <v>530</v>
      </c>
      <c r="F2" s="5" t="s">
        <v>531</v>
      </c>
      <c r="G2" s="5" t="s">
        <v>532</v>
      </c>
      <c r="H2" s="6" t="s">
        <v>533</v>
      </c>
    </row>
    <row r="3" ht="21" customHeight="1" spans="1:8">
      <c r="A3" s="7">
        <v>1</v>
      </c>
      <c r="B3" s="8" t="s">
        <v>485</v>
      </c>
      <c r="C3" s="8" t="s">
        <v>545</v>
      </c>
      <c r="D3" s="8" t="s">
        <v>534</v>
      </c>
      <c r="E3" s="8">
        <v>1</v>
      </c>
      <c r="F3" s="8">
        <v>300</v>
      </c>
      <c r="G3" s="8">
        <f>F3*E3</f>
        <v>300</v>
      </c>
      <c r="H3" s="9" t="s">
        <v>535</v>
      </c>
    </row>
    <row r="4" ht="21" customHeight="1" spans="1:8">
      <c r="A4" s="7"/>
      <c r="B4" s="8"/>
      <c r="C4" s="8" t="s">
        <v>546</v>
      </c>
      <c r="D4" s="8" t="s">
        <v>534</v>
      </c>
      <c r="E4" s="8">
        <v>1</v>
      </c>
      <c r="F4" s="8">
        <v>300</v>
      </c>
      <c r="G4" s="8">
        <f t="shared" ref="G4:G26" si="0">F4*E4</f>
        <v>300</v>
      </c>
      <c r="H4" s="9" t="s">
        <v>535</v>
      </c>
    </row>
    <row r="5" ht="21" customHeight="1" spans="1:8">
      <c r="A5" s="7">
        <v>2</v>
      </c>
      <c r="B5" s="8" t="s">
        <v>488</v>
      </c>
      <c r="C5" s="8" t="s">
        <v>545</v>
      </c>
      <c r="D5" s="8" t="s">
        <v>534</v>
      </c>
      <c r="E5" s="8">
        <v>1</v>
      </c>
      <c r="F5" s="8">
        <v>300</v>
      </c>
      <c r="G5" s="8">
        <f t="shared" si="0"/>
        <v>300</v>
      </c>
      <c r="H5" s="9" t="s">
        <v>535</v>
      </c>
    </row>
    <row r="6" ht="21" customHeight="1" spans="1:8">
      <c r="A6" s="7"/>
      <c r="B6" s="8"/>
      <c r="C6" s="8" t="s">
        <v>546</v>
      </c>
      <c r="D6" s="8" t="s">
        <v>534</v>
      </c>
      <c r="E6" s="8">
        <v>1</v>
      </c>
      <c r="F6" s="8">
        <v>300</v>
      </c>
      <c r="G6" s="8">
        <f t="shared" si="0"/>
        <v>300</v>
      </c>
      <c r="H6" s="9" t="s">
        <v>535</v>
      </c>
    </row>
    <row r="7" ht="21" customHeight="1" spans="1:8">
      <c r="A7" s="7">
        <v>3</v>
      </c>
      <c r="B7" s="8" t="s">
        <v>490</v>
      </c>
      <c r="C7" s="8" t="s">
        <v>545</v>
      </c>
      <c r="D7" s="8" t="s">
        <v>534</v>
      </c>
      <c r="E7" s="8">
        <v>1</v>
      </c>
      <c r="F7" s="8">
        <v>300</v>
      </c>
      <c r="G7" s="8">
        <f t="shared" si="0"/>
        <v>300</v>
      </c>
      <c r="H7" s="9" t="s">
        <v>535</v>
      </c>
    </row>
    <row r="8" ht="21" customHeight="1" spans="1:8">
      <c r="A8" s="7"/>
      <c r="B8" s="8"/>
      <c r="C8" s="8" t="s">
        <v>546</v>
      </c>
      <c r="D8" s="8" t="s">
        <v>534</v>
      </c>
      <c r="E8" s="8">
        <v>1</v>
      </c>
      <c r="F8" s="8">
        <v>300</v>
      </c>
      <c r="G8" s="8">
        <f t="shared" si="0"/>
        <v>300</v>
      </c>
      <c r="H8" s="9" t="s">
        <v>535</v>
      </c>
    </row>
    <row r="9" ht="21" customHeight="1" spans="1:8">
      <c r="A9" s="7">
        <v>4</v>
      </c>
      <c r="B9" s="8" t="s">
        <v>492</v>
      </c>
      <c r="C9" s="8" t="s">
        <v>545</v>
      </c>
      <c r="D9" s="8" t="s">
        <v>534</v>
      </c>
      <c r="E9" s="8">
        <v>1</v>
      </c>
      <c r="F9" s="8">
        <v>300</v>
      </c>
      <c r="G9" s="8">
        <f t="shared" si="0"/>
        <v>300</v>
      </c>
      <c r="H9" s="9" t="s">
        <v>535</v>
      </c>
    </row>
    <row r="10" ht="21" customHeight="1" spans="1:8">
      <c r="A10" s="7"/>
      <c r="B10" s="8"/>
      <c r="C10" s="8" t="s">
        <v>546</v>
      </c>
      <c r="D10" s="8" t="s">
        <v>534</v>
      </c>
      <c r="E10" s="8">
        <v>1</v>
      </c>
      <c r="F10" s="8">
        <v>300</v>
      </c>
      <c r="G10" s="8">
        <f t="shared" si="0"/>
        <v>300</v>
      </c>
      <c r="H10" s="9" t="s">
        <v>535</v>
      </c>
    </row>
    <row r="11" ht="21" customHeight="1" spans="1:8">
      <c r="A11" s="7">
        <v>5</v>
      </c>
      <c r="B11" s="8" t="s">
        <v>494</v>
      </c>
      <c r="C11" s="8" t="s">
        <v>545</v>
      </c>
      <c r="D11" s="8" t="s">
        <v>534</v>
      </c>
      <c r="E11" s="8">
        <v>1</v>
      </c>
      <c r="F11" s="8">
        <v>300</v>
      </c>
      <c r="G11" s="8">
        <f t="shared" si="0"/>
        <v>300</v>
      </c>
      <c r="H11" s="9" t="s">
        <v>535</v>
      </c>
    </row>
    <row r="12" ht="21" customHeight="1" spans="1:8">
      <c r="A12" s="7"/>
      <c r="B12" s="8"/>
      <c r="C12" s="8" t="s">
        <v>546</v>
      </c>
      <c r="D12" s="8" t="s">
        <v>534</v>
      </c>
      <c r="E12" s="8">
        <v>1</v>
      </c>
      <c r="F12" s="8">
        <v>300</v>
      </c>
      <c r="G12" s="8">
        <f t="shared" si="0"/>
        <v>300</v>
      </c>
      <c r="H12" s="9" t="s">
        <v>535</v>
      </c>
    </row>
    <row r="13" ht="21" customHeight="1" spans="1:8">
      <c r="A13" s="7">
        <v>6</v>
      </c>
      <c r="B13" s="8" t="s">
        <v>498</v>
      </c>
      <c r="C13" s="8" t="s">
        <v>545</v>
      </c>
      <c r="D13" s="8" t="s">
        <v>534</v>
      </c>
      <c r="E13" s="8">
        <v>1</v>
      </c>
      <c r="F13" s="8">
        <v>300</v>
      </c>
      <c r="G13" s="8">
        <f t="shared" si="0"/>
        <v>300</v>
      </c>
      <c r="H13" s="9" t="s">
        <v>535</v>
      </c>
    </row>
    <row r="14" ht="21" customHeight="1" spans="1:8">
      <c r="A14" s="7"/>
      <c r="B14" s="8"/>
      <c r="C14" s="8" t="s">
        <v>546</v>
      </c>
      <c r="D14" s="8" t="s">
        <v>534</v>
      </c>
      <c r="E14" s="8">
        <v>1</v>
      </c>
      <c r="F14" s="8">
        <v>300</v>
      </c>
      <c r="G14" s="8">
        <f t="shared" si="0"/>
        <v>300</v>
      </c>
      <c r="H14" s="9" t="s">
        <v>535</v>
      </c>
    </row>
    <row r="15" ht="21" customHeight="1" spans="1:8">
      <c r="A15" s="7">
        <v>7</v>
      </c>
      <c r="B15" s="8" t="s">
        <v>500</v>
      </c>
      <c r="C15" s="8" t="s">
        <v>545</v>
      </c>
      <c r="D15" s="8" t="s">
        <v>534</v>
      </c>
      <c r="E15" s="8">
        <v>1</v>
      </c>
      <c r="F15" s="8">
        <v>300</v>
      </c>
      <c r="G15" s="8">
        <f t="shared" si="0"/>
        <v>300</v>
      </c>
      <c r="H15" s="9" t="s">
        <v>535</v>
      </c>
    </row>
    <row r="16" ht="21" customHeight="1" spans="1:8">
      <c r="A16" s="7"/>
      <c r="B16" s="8"/>
      <c r="C16" s="8" t="s">
        <v>546</v>
      </c>
      <c r="D16" s="8" t="s">
        <v>534</v>
      </c>
      <c r="E16" s="8">
        <v>1</v>
      </c>
      <c r="F16" s="8">
        <v>300</v>
      </c>
      <c r="G16" s="8">
        <f t="shared" si="0"/>
        <v>300</v>
      </c>
      <c r="H16" s="9" t="s">
        <v>535</v>
      </c>
    </row>
    <row r="17" ht="21" customHeight="1" spans="1:8">
      <c r="A17" s="7">
        <v>8</v>
      </c>
      <c r="B17" s="8" t="s">
        <v>502</v>
      </c>
      <c r="C17" s="8" t="s">
        <v>545</v>
      </c>
      <c r="D17" s="8" t="s">
        <v>534</v>
      </c>
      <c r="E17" s="8">
        <v>1</v>
      </c>
      <c r="F17" s="8">
        <v>300</v>
      </c>
      <c r="G17" s="8">
        <f t="shared" si="0"/>
        <v>300</v>
      </c>
      <c r="H17" s="9" t="s">
        <v>535</v>
      </c>
    </row>
    <row r="18" ht="21" customHeight="1" spans="1:8">
      <c r="A18" s="7"/>
      <c r="B18" s="8"/>
      <c r="C18" s="8" t="s">
        <v>546</v>
      </c>
      <c r="D18" s="8" t="s">
        <v>534</v>
      </c>
      <c r="E18" s="8">
        <v>1</v>
      </c>
      <c r="F18" s="8">
        <v>300</v>
      </c>
      <c r="G18" s="8">
        <f t="shared" si="0"/>
        <v>300</v>
      </c>
      <c r="H18" s="9" t="s">
        <v>535</v>
      </c>
    </row>
    <row r="19" ht="21" customHeight="1" spans="1:8">
      <c r="A19" s="7">
        <v>9</v>
      </c>
      <c r="B19" s="8" t="s">
        <v>504</v>
      </c>
      <c r="C19" s="8" t="s">
        <v>545</v>
      </c>
      <c r="D19" s="8" t="s">
        <v>534</v>
      </c>
      <c r="E19" s="8">
        <v>1</v>
      </c>
      <c r="F19" s="8">
        <v>300</v>
      </c>
      <c r="G19" s="8">
        <f t="shared" si="0"/>
        <v>300</v>
      </c>
      <c r="H19" s="9" t="s">
        <v>535</v>
      </c>
    </row>
    <row r="20" ht="21" customHeight="1" spans="1:8">
      <c r="A20" s="7"/>
      <c r="B20" s="8"/>
      <c r="C20" s="8" t="s">
        <v>546</v>
      </c>
      <c r="D20" s="8" t="s">
        <v>534</v>
      </c>
      <c r="E20" s="8">
        <v>1</v>
      </c>
      <c r="F20" s="8">
        <v>300</v>
      </c>
      <c r="G20" s="8">
        <f t="shared" si="0"/>
        <v>300</v>
      </c>
      <c r="H20" s="9" t="s">
        <v>535</v>
      </c>
    </row>
    <row r="21" ht="21" customHeight="1" spans="1:8">
      <c r="A21" s="7">
        <v>10</v>
      </c>
      <c r="B21" s="8" t="s">
        <v>506</v>
      </c>
      <c r="C21" s="8" t="s">
        <v>545</v>
      </c>
      <c r="D21" s="8" t="s">
        <v>534</v>
      </c>
      <c r="E21" s="8">
        <v>1</v>
      </c>
      <c r="F21" s="8">
        <v>300</v>
      </c>
      <c r="G21" s="8">
        <f t="shared" si="0"/>
        <v>300</v>
      </c>
      <c r="H21" s="9" t="s">
        <v>535</v>
      </c>
    </row>
    <row r="22" ht="21" customHeight="1" spans="1:8">
      <c r="A22" s="7"/>
      <c r="B22" s="8"/>
      <c r="C22" s="8" t="s">
        <v>546</v>
      </c>
      <c r="D22" s="8" t="s">
        <v>534</v>
      </c>
      <c r="E22" s="8">
        <v>1</v>
      </c>
      <c r="F22" s="8">
        <v>300</v>
      </c>
      <c r="G22" s="8">
        <f t="shared" si="0"/>
        <v>300</v>
      </c>
      <c r="H22" s="9" t="s">
        <v>535</v>
      </c>
    </row>
    <row r="23" ht="21" customHeight="1" spans="1:8">
      <c r="A23" s="7">
        <v>11</v>
      </c>
      <c r="B23" s="8" t="s">
        <v>508</v>
      </c>
      <c r="C23" s="8" t="s">
        <v>545</v>
      </c>
      <c r="D23" s="8" t="s">
        <v>534</v>
      </c>
      <c r="E23" s="8">
        <v>1</v>
      </c>
      <c r="F23" s="8">
        <v>300</v>
      </c>
      <c r="G23" s="8">
        <f t="shared" si="0"/>
        <v>300</v>
      </c>
      <c r="H23" s="9" t="s">
        <v>535</v>
      </c>
    </row>
    <row r="24" ht="21" customHeight="1" spans="1:8">
      <c r="A24" s="7"/>
      <c r="B24" s="8"/>
      <c r="C24" s="8" t="s">
        <v>546</v>
      </c>
      <c r="D24" s="8" t="s">
        <v>534</v>
      </c>
      <c r="E24" s="8">
        <v>1</v>
      </c>
      <c r="F24" s="8">
        <v>300</v>
      </c>
      <c r="G24" s="8">
        <f t="shared" si="0"/>
        <v>300</v>
      </c>
      <c r="H24" s="9" t="s">
        <v>535</v>
      </c>
    </row>
    <row r="25" ht="21" customHeight="1" spans="1:8">
      <c r="A25" s="7">
        <v>12</v>
      </c>
      <c r="B25" s="8" t="s">
        <v>510</v>
      </c>
      <c r="C25" s="8" t="s">
        <v>545</v>
      </c>
      <c r="D25" s="8" t="s">
        <v>534</v>
      </c>
      <c r="E25" s="8">
        <v>1</v>
      </c>
      <c r="F25" s="8">
        <v>300</v>
      </c>
      <c r="G25" s="8">
        <f t="shared" si="0"/>
        <v>300</v>
      </c>
      <c r="H25" s="9" t="s">
        <v>535</v>
      </c>
    </row>
    <row r="26" ht="21" customHeight="1" spans="1:8">
      <c r="A26" s="7"/>
      <c r="B26" s="8"/>
      <c r="C26" s="8" t="s">
        <v>546</v>
      </c>
      <c r="D26" s="8" t="s">
        <v>534</v>
      </c>
      <c r="E26" s="8">
        <v>1</v>
      </c>
      <c r="F26" s="8">
        <v>300</v>
      </c>
      <c r="G26" s="8">
        <f t="shared" si="0"/>
        <v>300</v>
      </c>
      <c r="H26" s="9" t="s">
        <v>535</v>
      </c>
    </row>
    <row r="27" ht="27" customHeight="1" spans="1:8">
      <c r="A27" s="10">
        <v>13</v>
      </c>
      <c r="B27" s="11" t="s">
        <v>463</v>
      </c>
      <c r="C27" s="16"/>
      <c r="D27" s="11" t="s">
        <v>536</v>
      </c>
      <c r="E27" s="11">
        <f>SUM(E3:E26)</f>
        <v>24</v>
      </c>
      <c r="F27" s="11">
        <v>300</v>
      </c>
      <c r="G27" s="11">
        <f>SUM(G3:G26)</f>
        <v>7200</v>
      </c>
      <c r="H27" s="12"/>
    </row>
  </sheetData>
  <mergeCells count="25"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</mergeCells>
  <printOptions horizontalCentered="1"/>
  <pageMargins left="0.118055555555556" right="0.118055555555556" top="0.118055555555556" bottom="1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2" workbookViewId="0">
      <selection activeCell="G27" sqref="G27"/>
    </sheetView>
  </sheetViews>
  <sheetFormatPr defaultColWidth="9" defaultRowHeight="13.5" outlineLevelCol="7"/>
  <cols>
    <col min="1" max="1" width="6.625" style="1" customWidth="1"/>
    <col min="2" max="2" width="9" style="1"/>
    <col min="3" max="3" width="13.75" style="1" customWidth="1"/>
    <col min="4" max="4" width="9.375" style="1" customWidth="1"/>
    <col min="5" max="5" width="8.375" style="1" customWidth="1"/>
    <col min="6" max="7" width="15" style="1" customWidth="1"/>
    <col min="8" max="8" width="12" style="1" customWidth="1"/>
    <col min="9" max="16384" width="9" style="1"/>
  </cols>
  <sheetData>
    <row r="1" ht="42" customHeight="1" spans="1:8">
      <c r="A1" s="15" t="s">
        <v>547</v>
      </c>
      <c r="B1" s="15"/>
      <c r="C1" s="15"/>
      <c r="D1" s="15"/>
      <c r="E1" s="15"/>
      <c r="F1" s="15"/>
      <c r="G1" s="15"/>
      <c r="H1" s="15"/>
    </row>
    <row r="2" ht="21" customHeight="1" spans="1:8">
      <c r="A2" s="4" t="s">
        <v>1</v>
      </c>
      <c r="B2" s="5" t="s">
        <v>478</v>
      </c>
      <c r="C2" s="5" t="s">
        <v>479</v>
      </c>
      <c r="D2" s="5" t="s">
        <v>529</v>
      </c>
      <c r="E2" s="5" t="s">
        <v>530</v>
      </c>
      <c r="F2" s="5" t="s">
        <v>531</v>
      </c>
      <c r="G2" s="5" t="s">
        <v>532</v>
      </c>
      <c r="H2" s="6" t="s">
        <v>533</v>
      </c>
    </row>
    <row r="3" ht="21" customHeight="1" spans="1:8">
      <c r="A3" s="7">
        <v>1</v>
      </c>
      <c r="B3" s="8" t="s">
        <v>485</v>
      </c>
      <c r="C3" s="8" t="s">
        <v>483</v>
      </c>
      <c r="D3" s="8" t="s">
        <v>534</v>
      </c>
      <c r="E3" s="8">
        <v>3</v>
      </c>
      <c r="F3" s="8">
        <v>500</v>
      </c>
      <c r="G3" s="8">
        <f>F3*E3</f>
        <v>1500</v>
      </c>
      <c r="H3" s="9" t="s">
        <v>535</v>
      </c>
    </row>
    <row r="4" ht="21" customHeight="1" spans="1:8">
      <c r="A4" s="7"/>
      <c r="B4" s="8"/>
      <c r="C4" s="8" t="s">
        <v>484</v>
      </c>
      <c r="D4" s="8" t="s">
        <v>534</v>
      </c>
      <c r="E4" s="8">
        <v>5</v>
      </c>
      <c r="F4" s="8">
        <v>300</v>
      </c>
      <c r="G4" s="8">
        <f t="shared" ref="G4:G26" si="0">F4*E4</f>
        <v>1500</v>
      </c>
      <c r="H4" s="9" t="s">
        <v>535</v>
      </c>
    </row>
    <row r="5" ht="21" customHeight="1" spans="1:8">
      <c r="A5" s="7">
        <v>2</v>
      </c>
      <c r="B5" s="8" t="s">
        <v>488</v>
      </c>
      <c r="C5" s="8" t="s">
        <v>483</v>
      </c>
      <c r="D5" s="8" t="s">
        <v>534</v>
      </c>
      <c r="E5" s="8">
        <v>3</v>
      </c>
      <c r="F5" s="8">
        <v>500</v>
      </c>
      <c r="G5" s="8">
        <f t="shared" si="0"/>
        <v>1500</v>
      </c>
      <c r="H5" s="9" t="s">
        <v>535</v>
      </c>
    </row>
    <row r="6" ht="21" customHeight="1" spans="1:8">
      <c r="A6" s="7"/>
      <c r="B6" s="8"/>
      <c r="C6" s="8" t="s">
        <v>484</v>
      </c>
      <c r="D6" s="8" t="s">
        <v>534</v>
      </c>
      <c r="E6" s="8">
        <v>5</v>
      </c>
      <c r="F6" s="8">
        <v>300</v>
      </c>
      <c r="G6" s="8">
        <f t="shared" si="0"/>
        <v>1500</v>
      </c>
      <c r="H6" s="9" t="s">
        <v>535</v>
      </c>
    </row>
    <row r="7" ht="21" customHeight="1" spans="1:8">
      <c r="A7" s="7">
        <v>3</v>
      </c>
      <c r="B7" s="8" t="s">
        <v>490</v>
      </c>
      <c r="C7" s="8" t="s">
        <v>483</v>
      </c>
      <c r="D7" s="8" t="s">
        <v>534</v>
      </c>
      <c r="E7" s="8">
        <v>3</v>
      </c>
      <c r="F7" s="8">
        <v>500</v>
      </c>
      <c r="G7" s="8">
        <f t="shared" si="0"/>
        <v>1500</v>
      </c>
      <c r="H7" s="9" t="s">
        <v>535</v>
      </c>
    </row>
    <row r="8" ht="21" customHeight="1" spans="1:8">
      <c r="A8" s="7"/>
      <c r="B8" s="8"/>
      <c r="C8" s="8" t="s">
        <v>484</v>
      </c>
      <c r="D8" s="8" t="s">
        <v>534</v>
      </c>
      <c r="E8" s="8">
        <v>5</v>
      </c>
      <c r="F8" s="8">
        <v>300</v>
      </c>
      <c r="G8" s="8">
        <f t="shared" si="0"/>
        <v>1500</v>
      </c>
      <c r="H8" s="9" t="s">
        <v>535</v>
      </c>
    </row>
    <row r="9" ht="21" customHeight="1" spans="1:8">
      <c r="A9" s="7">
        <v>4</v>
      </c>
      <c r="B9" s="8" t="s">
        <v>492</v>
      </c>
      <c r="C9" s="8" t="s">
        <v>483</v>
      </c>
      <c r="D9" s="8" t="s">
        <v>534</v>
      </c>
      <c r="E9" s="8">
        <v>3</v>
      </c>
      <c r="F9" s="8">
        <v>500</v>
      </c>
      <c r="G9" s="8">
        <f t="shared" si="0"/>
        <v>1500</v>
      </c>
      <c r="H9" s="9" t="s">
        <v>535</v>
      </c>
    </row>
    <row r="10" ht="21" customHeight="1" spans="1:8">
      <c r="A10" s="7"/>
      <c r="B10" s="8"/>
      <c r="C10" s="8" t="s">
        <v>484</v>
      </c>
      <c r="D10" s="8" t="s">
        <v>534</v>
      </c>
      <c r="E10" s="8">
        <v>5</v>
      </c>
      <c r="F10" s="8">
        <v>300</v>
      </c>
      <c r="G10" s="8">
        <f t="shared" si="0"/>
        <v>1500</v>
      </c>
      <c r="H10" s="9" t="s">
        <v>535</v>
      </c>
    </row>
    <row r="11" ht="21" customHeight="1" spans="1:8">
      <c r="A11" s="7">
        <v>5</v>
      </c>
      <c r="B11" s="8" t="s">
        <v>494</v>
      </c>
      <c r="C11" s="8" t="s">
        <v>483</v>
      </c>
      <c r="D11" s="8" t="s">
        <v>534</v>
      </c>
      <c r="E11" s="8">
        <v>3</v>
      </c>
      <c r="F11" s="8">
        <v>500</v>
      </c>
      <c r="G11" s="8">
        <f t="shared" si="0"/>
        <v>1500</v>
      </c>
      <c r="H11" s="9" t="s">
        <v>535</v>
      </c>
    </row>
    <row r="12" ht="21" customHeight="1" spans="1:8">
      <c r="A12" s="7"/>
      <c r="B12" s="8"/>
      <c r="C12" s="8" t="s">
        <v>484</v>
      </c>
      <c r="D12" s="8" t="s">
        <v>534</v>
      </c>
      <c r="E12" s="8">
        <v>5</v>
      </c>
      <c r="F12" s="8">
        <v>300</v>
      </c>
      <c r="G12" s="8">
        <f t="shared" si="0"/>
        <v>1500</v>
      </c>
      <c r="H12" s="9" t="s">
        <v>535</v>
      </c>
    </row>
    <row r="13" ht="21" customHeight="1" spans="1:8">
      <c r="A13" s="7">
        <v>6</v>
      </c>
      <c r="B13" s="8" t="s">
        <v>498</v>
      </c>
      <c r="C13" s="8" t="s">
        <v>483</v>
      </c>
      <c r="D13" s="8" t="s">
        <v>534</v>
      </c>
      <c r="E13" s="8">
        <v>3</v>
      </c>
      <c r="F13" s="8">
        <v>500</v>
      </c>
      <c r="G13" s="8">
        <f t="shared" si="0"/>
        <v>1500</v>
      </c>
      <c r="H13" s="9" t="s">
        <v>535</v>
      </c>
    </row>
    <row r="14" ht="21" customHeight="1" spans="1:8">
      <c r="A14" s="7"/>
      <c r="B14" s="8"/>
      <c r="C14" s="8" t="s">
        <v>484</v>
      </c>
      <c r="D14" s="8" t="s">
        <v>534</v>
      </c>
      <c r="E14" s="8">
        <v>5</v>
      </c>
      <c r="F14" s="8">
        <v>300</v>
      </c>
      <c r="G14" s="8">
        <f t="shared" si="0"/>
        <v>1500</v>
      </c>
      <c r="H14" s="9" t="s">
        <v>535</v>
      </c>
    </row>
    <row r="15" ht="21" customHeight="1" spans="1:8">
      <c r="A15" s="7">
        <v>7</v>
      </c>
      <c r="B15" s="8" t="s">
        <v>500</v>
      </c>
      <c r="C15" s="8" t="s">
        <v>483</v>
      </c>
      <c r="D15" s="8" t="s">
        <v>534</v>
      </c>
      <c r="E15" s="8">
        <v>3</v>
      </c>
      <c r="F15" s="8">
        <v>500</v>
      </c>
      <c r="G15" s="8">
        <f t="shared" si="0"/>
        <v>1500</v>
      </c>
      <c r="H15" s="9" t="s">
        <v>535</v>
      </c>
    </row>
    <row r="16" ht="21" customHeight="1" spans="1:8">
      <c r="A16" s="7"/>
      <c r="B16" s="8"/>
      <c r="C16" s="8" t="s">
        <v>484</v>
      </c>
      <c r="D16" s="8" t="s">
        <v>534</v>
      </c>
      <c r="E16" s="8">
        <v>5</v>
      </c>
      <c r="F16" s="8">
        <v>300</v>
      </c>
      <c r="G16" s="8">
        <f t="shared" si="0"/>
        <v>1500</v>
      </c>
      <c r="H16" s="9" t="s">
        <v>535</v>
      </c>
    </row>
    <row r="17" ht="21" customHeight="1" spans="1:8">
      <c r="A17" s="7">
        <v>8</v>
      </c>
      <c r="B17" s="8" t="s">
        <v>502</v>
      </c>
      <c r="C17" s="8" t="s">
        <v>483</v>
      </c>
      <c r="D17" s="8" t="s">
        <v>534</v>
      </c>
      <c r="E17" s="8">
        <v>3</v>
      </c>
      <c r="F17" s="8">
        <v>500</v>
      </c>
      <c r="G17" s="8">
        <f t="shared" si="0"/>
        <v>1500</v>
      </c>
      <c r="H17" s="9" t="s">
        <v>535</v>
      </c>
    </row>
    <row r="18" ht="21" customHeight="1" spans="1:8">
      <c r="A18" s="7"/>
      <c r="B18" s="8"/>
      <c r="C18" s="8" t="s">
        <v>484</v>
      </c>
      <c r="D18" s="8" t="s">
        <v>534</v>
      </c>
      <c r="E18" s="8">
        <v>5</v>
      </c>
      <c r="F18" s="8">
        <v>300</v>
      </c>
      <c r="G18" s="8">
        <f t="shared" si="0"/>
        <v>1500</v>
      </c>
      <c r="H18" s="9" t="s">
        <v>535</v>
      </c>
    </row>
    <row r="19" ht="21" customHeight="1" spans="1:8">
      <c r="A19" s="7">
        <v>9</v>
      </c>
      <c r="B19" s="8" t="s">
        <v>504</v>
      </c>
      <c r="C19" s="8" t="s">
        <v>483</v>
      </c>
      <c r="D19" s="8" t="s">
        <v>534</v>
      </c>
      <c r="E19" s="8">
        <v>3</v>
      </c>
      <c r="F19" s="8">
        <v>500</v>
      </c>
      <c r="G19" s="8">
        <f t="shared" si="0"/>
        <v>1500</v>
      </c>
      <c r="H19" s="9" t="s">
        <v>535</v>
      </c>
    </row>
    <row r="20" ht="21" customHeight="1" spans="1:8">
      <c r="A20" s="7"/>
      <c r="B20" s="8"/>
      <c r="C20" s="8" t="s">
        <v>484</v>
      </c>
      <c r="D20" s="8" t="s">
        <v>534</v>
      </c>
      <c r="E20" s="8">
        <v>5</v>
      </c>
      <c r="F20" s="8">
        <v>300</v>
      </c>
      <c r="G20" s="8">
        <f t="shared" si="0"/>
        <v>1500</v>
      </c>
      <c r="H20" s="9" t="s">
        <v>535</v>
      </c>
    </row>
    <row r="21" ht="21" customHeight="1" spans="1:8">
      <c r="A21" s="7">
        <v>10</v>
      </c>
      <c r="B21" s="8" t="s">
        <v>506</v>
      </c>
      <c r="C21" s="8" t="s">
        <v>483</v>
      </c>
      <c r="D21" s="8" t="s">
        <v>534</v>
      </c>
      <c r="E21" s="8">
        <v>3</v>
      </c>
      <c r="F21" s="8">
        <v>500</v>
      </c>
      <c r="G21" s="8">
        <f t="shared" si="0"/>
        <v>1500</v>
      </c>
      <c r="H21" s="9" t="s">
        <v>535</v>
      </c>
    </row>
    <row r="22" ht="21" customHeight="1" spans="1:8">
      <c r="A22" s="7"/>
      <c r="B22" s="8"/>
      <c r="C22" s="8" t="s">
        <v>484</v>
      </c>
      <c r="D22" s="8" t="s">
        <v>534</v>
      </c>
      <c r="E22" s="8">
        <v>5</v>
      </c>
      <c r="F22" s="8">
        <v>300</v>
      </c>
      <c r="G22" s="8">
        <f t="shared" si="0"/>
        <v>1500</v>
      </c>
      <c r="H22" s="9" t="s">
        <v>535</v>
      </c>
    </row>
    <row r="23" ht="21" customHeight="1" spans="1:8">
      <c r="A23" s="7">
        <v>11</v>
      </c>
      <c r="B23" s="8" t="s">
        <v>508</v>
      </c>
      <c r="C23" s="8" t="s">
        <v>483</v>
      </c>
      <c r="D23" s="8" t="s">
        <v>534</v>
      </c>
      <c r="E23" s="8">
        <v>3</v>
      </c>
      <c r="F23" s="8">
        <v>500</v>
      </c>
      <c r="G23" s="8">
        <f t="shared" si="0"/>
        <v>1500</v>
      </c>
      <c r="H23" s="9" t="s">
        <v>535</v>
      </c>
    </row>
    <row r="24" ht="21" customHeight="1" spans="1:8">
      <c r="A24" s="7"/>
      <c r="B24" s="8"/>
      <c r="C24" s="8" t="s">
        <v>484</v>
      </c>
      <c r="D24" s="8" t="s">
        <v>534</v>
      </c>
      <c r="E24" s="8">
        <v>5</v>
      </c>
      <c r="F24" s="8">
        <v>300</v>
      </c>
      <c r="G24" s="8">
        <f t="shared" si="0"/>
        <v>1500</v>
      </c>
      <c r="H24" s="9" t="s">
        <v>535</v>
      </c>
    </row>
    <row r="25" ht="21" customHeight="1" spans="1:8">
      <c r="A25" s="7">
        <v>12</v>
      </c>
      <c r="B25" s="8" t="s">
        <v>510</v>
      </c>
      <c r="C25" s="8" t="s">
        <v>483</v>
      </c>
      <c r="D25" s="8" t="s">
        <v>534</v>
      </c>
      <c r="E25" s="8">
        <v>3</v>
      </c>
      <c r="F25" s="8">
        <v>500</v>
      </c>
      <c r="G25" s="8">
        <f t="shared" si="0"/>
        <v>1500</v>
      </c>
      <c r="H25" s="9" t="s">
        <v>535</v>
      </c>
    </row>
    <row r="26" ht="21" customHeight="1" spans="1:8">
      <c r="A26" s="7"/>
      <c r="B26" s="8"/>
      <c r="C26" s="8" t="s">
        <v>484</v>
      </c>
      <c r="D26" s="8" t="s">
        <v>534</v>
      </c>
      <c r="E26" s="8">
        <v>5</v>
      </c>
      <c r="F26" s="8">
        <v>300</v>
      </c>
      <c r="G26" s="8">
        <f t="shared" si="0"/>
        <v>1500</v>
      </c>
      <c r="H26" s="9" t="s">
        <v>535</v>
      </c>
    </row>
    <row r="27" ht="21" customHeight="1" spans="1:8">
      <c r="A27" s="10">
        <v>13</v>
      </c>
      <c r="B27" s="11" t="s">
        <v>463</v>
      </c>
      <c r="C27" s="16"/>
      <c r="D27" s="11" t="s">
        <v>536</v>
      </c>
      <c r="E27" s="11">
        <f>SUM(E3:E26)</f>
        <v>96</v>
      </c>
      <c r="F27" s="11"/>
      <c r="G27" s="11">
        <f>SUM(G3:G26)</f>
        <v>36000</v>
      </c>
      <c r="H27" s="12"/>
    </row>
    <row r="28" ht="21" customHeight="1"/>
  </sheetData>
  <autoFilter ref="A2:H27">
    <extLst/>
  </autoFilter>
  <mergeCells count="25"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</mergeCells>
  <printOptions horizontalCentered="1"/>
  <pageMargins left="0.118055555555556" right="0.118055555555556" top="0.118055555555556" bottom="1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5" sqref="G15"/>
    </sheetView>
  </sheetViews>
  <sheetFormatPr defaultColWidth="9" defaultRowHeight="13.5" outlineLevelCol="7"/>
  <cols>
    <col min="1" max="1" width="9" style="14"/>
    <col min="2" max="2" width="11.4583333333333" style="13" customWidth="1"/>
    <col min="3" max="3" width="10.75" style="13" customWidth="1"/>
    <col min="4" max="4" width="8.875" style="13" customWidth="1"/>
    <col min="5" max="5" width="8.75" style="13" customWidth="1"/>
    <col min="6" max="6" width="14.5" style="13" customWidth="1"/>
    <col min="7" max="7" width="13.775" style="13" customWidth="1"/>
    <col min="8" max="8" width="10.7333333333333" style="13" customWidth="1"/>
    <col min="9" max="16384" width="9" style="14"/>
  </cols>
  <sheetData>
    <row r="1" ht="44" customHeight="1" spans="1:8">
      <c r="A1" s="15" t="s">
        <v>548</v>
      </c>
      <c r="B1" s="15"/>
      <c r="C1" s="15"/>
      <c r="D1" s="15"/>
      <c r="E1" s="15"/>
      <c r="F1" s="15"/>
      <c r="G1" s="15"/>
      <c r="H1" s="15"/>
    </row>
    <row r="2" ht="32" customHeight="1" spans="1:8">
      <c r="A2" s="4" t="s">
        <v>1</v>
      </c>
      <c r="B2" s="5" t="s">
        <v>478</v>
      </c>
      <c r="C2" s="5" t="s">
        <v>479</v>
      </c>
      <c r="D2" s="5" t="s">
        <v>529</v>
      </c>
      <c r="E2" s="5" t="s">
        <v>530</v>
      </c>
      <c r="F2" s="5" t="s">
        <v>531</v>
      </c>
      <c r="G2" s="5" t="s">
        <v>532</v>
      </c>
      <c r="H2" s="6" t="s">
        <v>533</v>
      </c>
    </row>
    <row r="3" ht="32" customHeight="1" spans="1:8">
      <c r="A3" s="7">
        <v>1</v>
      </c>
      <c r="B3" s="8" t="s">
        <v>485</v>
      </c>
      <c r="C3" s="8" t="s">
        <v>549</v>
      </c>
      <c r="D3" s="8" t="s">
        <v>534</v>
      </c>
      <c r="E3" s="8">
        <v>1</v>
      </c>
      <c r="F3" s="8">
        <v>300</v>
      </c>
      <c r="G3" s="8">
        <f>F3*E3</f>
        <v>300</v>
      </c>
      <c r="H3" s="9" t="s">
        <v>535</v>
      </c>
    </row>
    <row r="4" ht="32" customHeight="1" spans="1:8">
      <c r="A4" s="7">
        <v>2</v>
      </c>
      <c r="B4" s="8" t="s">
        <v>488</v>
      </c>
      <c r="C4" s="8" t="s">
        <v>549</v>
      </c>
      <c r="D4" s="8" t="s">
        <v>534</v>
      </c>
      <c r="E4" s="8">
        <v>1</v>
      </c>
      <c r="F4" s="8">
        <v>300</v>
      </c>
      <c r="G4" s="8">
        <f t="shared" ref="G4:G14" si="0">F4*E4</f>
        <v>300</v>
      </c>
      <c r="H4" s="9" t="s">
        <v>535</v>
      </c>
    </row>
    <row r="5" ht="32" customHeight="1" spans="1:8">
      <c r="A5" s="7">
        <v>3</v>
      </c>
      <c r="B5" s="8" t="s">
        <v>490</v>
      </c>
      <c r="C5" s="8" t="s">
        <v>549</v>
      </c>
      <c r="D5" s="8" t="s">
        <v>534</v>
      </c>
      <c r="E5" s="8">
        <v>1</v>
      </c>
      <c r="F5" s="8">
        <v>300</v>
      </c>
      <c r="G5" s="8">
        <f t="shared" si="0"/>
        <v>300</v>
      </c>
      <c r="H5" s="9" t="s">
        <v>535</v>
      </c>
    </row>
    <row r="6" ht="32" customHeight="1" spans="1:8">
      <c r="A6" s="7">
        <v>4</v>
      </c>
      <c r="B6" s="8" t="s">
        <v>492</v>
      </c>
      <c r="C6" s="8" t="s">
        <v>549</v>
      </c>
      <c r="D6" s="8" t="s">
        <v>534</v>
      </c>
      <c r="E6" s="8">
        <v>1</v>
      </c>
      <c r="F6" s="8">
        <v>300</v>
      </c>
      <c r="G6" s="8">
        <f t="shared" si="0"/>
        <v>300</v>
      </c>
      <c r="H6" s="9" t="s">
        <v>535</v>
      </c>
    </row>
    <row r="7" ht="32" customHeight="1" spans="1:8">
      <c r="A7" s="7">
        <v>5</v>
      </c>
      <c r="B7" s="8" t="s">
        <v>494</v>
      </c>
      <c r="C7" s="8" t="s">
        <v>549</v>
      </c>
      <c r="D7" s="8" t="s">
        <v>534</v>
      </c>
      <c r="E7" s="8">
        <v>1</v>
      </c>
      <c r="F7" s="8">
        <v>300</v>
      </c>
      <c r="G7" s="8">
        <f t="shared" si="0"/>
        <v>300</v>
      </c>
      <c r="H7" s="9" t="s">
        <v>535</v>
      </c>
    </row>
    <row r="8" ht="32" customHeight="1" spans="1:8">
      <c r="A8" s="7">
        <v>6</v>
      </c>
      <c r="B8" s="8" t="s">
        <v>498</v>
      </c>
      <c r="C8" s="8" t="s">
        <v>549</v>
      </c>
      <c r="D8" s="8" t="s">
        <v>534</v>
      </c>
      <c r="E8" s="8">
        <v>1</v>
      </c>
      <c r="F8" s="8">
        <v>300</v>
      </c>
      <c r="G8" s="8">
        <f t="shared" si="0"/>
        <v>300</v>
      </c>
      <c r="H8" s="9" t="s">
        <v>535</v>
      </c>
    </row>
    <row r="9" ht="32" customHeight="1" spans="1:8">
      <c r="A9" s="7">
        <v>7</v>
      </c>
      <c r="B9" s="8" t="s">
        <v>500</v>
      </c>
      <c r="C9" s="8" t="s">
        <v>549</v>
      </c>
      <c r="D9" s="8" t="s">
        <v>534</v>
      </c>
      <c r="E9" s="8">
        <v>1</v>
      </c>
      <c r="F9" s="8">
        <v>300</v>
      </c>
      <c r="G9" s="8">
        <f t="shared" si="0"/>
        <v>300</v>
      </c>
      <c r="H9" s="9" t="s">
        <v>535</v>
      </c>
    </row>
    <row r="10" ht="32" customHeight="1" spans="1:8">
      <c r="A10" s="7">
        <v>8</v>
      </c>
      <c r="B10" s="8" t="s">
        <v>502</v>
      </c>
      <c r="C10" s="8" t="s">
        <v>549</v>
      </c>
      <c r="D10" s="8" t="s">
        <v>534</v>
      </c>
      <c r="E10" s="8">
        <v>1</v>
      </c>
      <c r="F10" s="8">
        <v>300</v>
      </c>
      <c r="G10" s="8">
        <f t="shared" si="0"/>
        <v>300</v>
      </c>
      <c r="H10" s="9" t="s">
        <v>535</v>
      </c>
    </row>
    <row r="11" ht="32" customHeight="1" spans="1:8">
      <c r="A11" s="7">
        <v>9</v>
      </c>
      <c r="B11" s="8" t="s">
        <v>504</v>
      </c>
      <c r="C11" s="8" t="s">
        <v>549</v>
      </c>
      <c r="D11" s="8" t="s">
        <v>534</v>
      </c>
      <c r="E11" s="8">
        <v>1</v>
      </c>
      <c r="F11" s="8">
        <v>300</v>
      </c>
      <c r="G11" s="8">
        <f t="shared" si="0"/>
        <v>300</v>
      </c>
      <c r="H11" s="9" t="s">
        <v>535</v>
      </c>
    </row>
    <row r="12" ht="32" customHeight="1" spans="1:8">
      <c r="A12" s="7">
        <v>10</v>
      </c>
      <c r="B12" s="8" t="s">
        <v>506</v>
      </c>
      <c r="C12" s="8" t="s">
        <v>549</v>
      </c>
      <c r="D12" s="8" t="s">
        <v>534</v>
      </c>
      <c r="E12" s="8">
        <v>1</v>
      </c>
      <c r="F12" s="8">
        <v>300</v>
      </c>
      <c r="G12" s="8">
        <f t="shared" si="0"/>
        <v>300</v>
      </c>
      <c r="H12" s="9" t="s">
        <v>535</v>
      </c>
    </row>
    <row r="13" ht="32" customHeight="1" spans="1:8">
      <c r="A13" s="7">
        <v>11</v>
      </c>
      <c r="B13" s="8" t="s">
        <v>508</v>
      </c>
      <c r="C13" s="8" t="s">
        <v>549</v>
      </c>
      <c r="D13" s="8" t="s">
        <v>534</v>
      </c>
      <c r="E13" s="8">
        <v>1</v>
      </c>
      <c r="F13" s="8">
        <v>300</v>
      </c>
      <c r="G13" s="8">
        <f t="shared" si="0"/>
        <v>300</v>
      </c>
      <c r="H13" s="9" t="s">
        <v>535</v>
      </c>
    </row>
    <row r="14" ht="32" customHeight="1" spans="1:8">
      <c r="A14" s="7">
        <v>12</v>
      </c>
      <c r="B14" s="8" t="s">
        <v>510</v>
      </c>
      <c r="C14" s="8" t="s">
        <v>549</v>
      </c>
      <c r="D14" s="8" t="s">
        <v>534</v>
      </c>
      <c r="E14" s="8">
        <v>1</v>
      </c>
      <c r="F14" s="8">
        <v>300</v>
      </c>
      <c r="G14" s="8">
        <f t="shared" si="0"/>
        <v>300</v>
      </c>
      <c r="H14" s="9" t="s">
        <v>535</v>
      </c>
    </row>
    <row r="15" ht="32" customHeight="1" spans="1:8">
      <c r="A15" s="10">
        <v>13</v>
      </c>
      <c r="B15" s="11" t="s">
        <v>463</v>
      </c>
      <c r="C15" s="16"/>
      <c r="D15" s="11" t="s">
        <v>536</v>
      </c>
      <c r="E15" s="11">
        <f>SUM(E3:E14)</f>
        <v>12</v>
      </c>
      <c r="F15" s="11">
        <v>300</v>
      </c>
      <c r="G15" s="11">
        <f>SUM(G3:G14)</f>
        <v>3600</v>
      </c>
      <c r="H15" s="12"/>
    </row>
  </sheetData>
  <mergeCells count="1">
    <mergeCell ref="A1:H1"/>
  </mergeCells>
  <printOptions horizontalCentered="1"/>
  <pageMargins left="0.118055555555556" right="0.118055555555556" top="0.118055555555556" bottom="1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zoomScale="120" zoomScaleNormal="120" topLeftCell="A128" workbookViewId="0">
      <selection activeCell="G162" sqref="G162"/>
    </sheetView>
  </sheetViews>
  <sheetFormatPr defaultColWidth="9" defaultRowHeight="13.5" outlineLevelCol="7"/>
  <cols>
    <col min="1" max="1" width="6.75" style="1" customWidth="1"/>
    <col min="2" max="2" width="8.5" style="2" customWidth="1"/>
    <col min="3" max="3" width="14.625" style="2" customWidth="1"/>
    <col min="4" max="4" width="7.375" style="2" customWidth="1"/>
    <col min="5" max="5" width="8" style="2" customWidth="1"/>
    <col min="6" max="6" width="13.75" style="2" customWidth="1"/>
    <col min="7" max="7" width="12.875" style="2" customWidth="1"/>
    <col min="8" max="8" width="18.375" style="2" customWidth="1"/>
    <col min="9" max="16384" width="9" style="1"/>
  </cols>
  <sheetData>
    <row r="1" ht="24" customHeight="1" spans="1:8">
      <c r="A1" s="3" t="s">
        <v>550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 t="s">
        <v>478</v>
      </c>
      <c r="C2" s="5" t="s">
        <v>479</v>
      </c>
      <c r="D2" s="5" t="s">
        <v>529</v>
      </c>
      <c r="E2" s="5" t="s">
        <v>530</v>
      </c>
      <c r="F2" s="5" t="s">
        <v>531</v>
      </c>
      <c r="G2" s="5" t="s">
        <v>532</v>
      </c>
      <c r="H2" s="6" t="s">
        <v>533</v>
      </c>
    </row>
    <row r="3" spans="1:8">
      <c r="A3" s="7">
        <v>1</v>
      </c>
      <c r="B3" s="8" t="s">
        <v>543</v>
      </c>
      <c r="C3" s="8" t="s">
        <v>551</v>
      </c>
      <c r="D3" s="8" t="s">
        <v>534</v>
      </c>
      <c r="E3" s="8">
        <v>1</v>
      </c>
      <c r="F3" s="8">
        <v>3100</v>
      </c>
      <c r="G3" s="8">
        <f>F3*E3</f>
        <v>3100</v>
      </c>
      <c r="H3" s="9" t="s">
        <v>552</v>
      </c>
    </row>
    <row r="4" spans="1:8">
      <c r="A4" s="7">
        <v>2</v>
      </c>
      <c r="B4" s="8"/>
      <c r="C4" s="8" t="s">
        <v>553</v>
      </c>
      <c r="D4" s="8" t="s">
        <v>534</v>
      </c>
      <c r="E4" s="8">
        <v>1</v>
      </c>
      <c r="F4" s="8">
        <v>5200</v>
      </c>
      <c r="G4" s="8">
        <f t="shared" ref="G4:G35" si="0">F4*E4</f>
        <v>5200</v>
      </c>
      <c r="H4" s="9" t="s">
        <v>552</v>
      </c>
    </row>
    <row r="5" spans="1:8">
      <c r="A5" s="7">
        <v>3</v>
      </c>
      <c r="B5" s="8" t="s">
        <v>485</v>
      </c>
      <c r="C5" s="8" t="s">
        <v>553</v>
      </c>
      <c r="D5" s="8" t="s">
        <v>534</v>
      </c>
      <c r="E5" s="8">
        <v>1</v>
      </c>
      <c r="F5" s="8">
        <v>5200</v>
      </c>
      <c r="G5" s="8">
        <f t="shared" si="0"/>
        <v>5200</v>
      </c>
      <c r="H5" s="9" t="s">
        <v>552</v>
      </c>
    </row>
    <row r="6" spans="1:8">
      <c r="A6" s="7">
        <v>4</v>
      </c>
      <c r="B6" s="8" t="s">
        <v>488</v>
      </c>
      <c r="C6" s="8" t="s">
        <v>553</v>
      </c>
      <c r="D6" s="8" t="s">
        <v>534</v>
      </c>
      <c r="E6" s="8">
        <v>1</v>
      </c>
      <c r="F6" s="8">
        <v>5200</v>
      </c>
      <c r="G6" s="8">
        <f t="shared" si="0"/>
        <v>5200</v>
      </c>
      <c r="H6" s="9" t="s">
        <v>552</v>
      </c>
    </row>
    <row r="7" spans="1:8">
      <c r="A7" s="7">
        <v>5</v>
      </c>
      <c r="B7" s="8" t="s">
        <v>490</v>
      </c>
      <c r="C7" s="8" t="s">
        <v>553</v>
      </c>
      <c r="D7" s="8" t="s">
        <v>534</v>
      </c>
      <c r="E7" s="8">
        <v>1</v>
      </c>
      <c r="F7" s="8">
        <v>5200</v>
      </c>
      <c r="G7" s="8">
        <f t="shared" si="0"/>
        <v>5200</v>
      </c>
      <c r="H7" s="9" t="s">
        <v>552</v>
      </c>
    </row>
    <row r="8" spans="1:8">
      <c r="A8" s="7">
        <v>6</v>
      </c>
      <c r="B8" s="8" t="s">
        <v>492</v>
      </c>
      <c r="C8" s="8" t="s">
        <v>553</v>
      </c>
      <c r="D8" s="8" t="s">
        <v>534</v>
      </c>
      <c r="E8" s="8">
        <v>1</v>
      </c>
      <c r="F8" s="8">
        <v>5200</v>
      </c>
      <c r="G8" s="8">
        <f t="shared" si="0"/>
        <v>5200</v>
      </c>
      <c r="H8" s="9" t="s">
        <v>552</v>
      </c>
    </row>
    <row r="9" spans="1:8">
      <c r="A9" s="7">
        <v>7</v>
      </c>
      <c r="B9" s="8" t="s">
        <v>494</v>
      </c>
      <c r="C9" s="8" t="s">
        <v>553</v>
      </c>
      <c r="D9" s="8" t="s">
        <v>534</v>
      </c>
      <c r="E9" s="8">
        <v>1</v>
      </c>
      <c r="F9" s="8">
        <v>5200</v>
      </c>
      <c r="G9" s="8">
        <f t="shared" si="0"/>
        <v>5200</v>
      </c>
      <c r="H9" s="9" t="s">
        <v>552</v>
      </c>
    </row>
    <row r="10" spans="1:8">
      <c r="A10" s="7">
        <v>8</v>
      </c>
      <c r="B10" s="8" t="s">
        <v>500</v>
      </c>
      <c r="C10" s="8" t="s">
        <v>553</v>
      </c>
      <c r="D10" s="8" t="s">
        <v>534</v>
      </c>
      <c r="E10" s="8">
        <v>1</v>
      </c>
      <c r="F10" s="8">
        <v>5200</v>
      </c>
      <c r="G10" s="8">
        <f t="shared" si="0"/>
        <v>5200</v>
      </c>
      <c r="H10" s="9" t="s">
        <v>552</v>
      </c>
    </row>
    <row r="11" spans="1:8">
      <c r="A11" s="7">
        <v>9</v>
      </c>
      <c r="B11" s="8" t="s">
        <v>508</v>
      </c>
      <c r="C11" s="8" t="s">
        <v>553</v>
      </c>
      <c r="D11" s="8" t="s">
        <v>534</v>
      </c>
      <c r="E11" s="8">
        <v>1</v>
      </c>
      <c r="F11" s="8">
        <v>5200</v>
      </c>
      <c r="G11" s="8">
        <f t="shared" si="0"/>
        <v>5200</v>
      </c>
      <c r="H11" s="9" t="s">
        <v>552</v>
      </c>
    </row>
    <row r="12" spans="1:8">
      <c r="A12" s="7">
        <v>10</v>
      </c>
      <c r="B12" s="8" t="s">
        <v>506</v>
      </c>
      <c r="C12" s="8" t="s">
        <v>553</v>
      </c>
      <c r="D12" s="8" t="s">
        <v>534</v>
      </c>
      <c r="E12" s="8">
        <v>1</v>
      </c>
      <c r="F12" s="8">
        <v>5200</v>
      </c>
      <c r="G12" s="8">
        <f t="shared" si="0"/>
        <v>5200</v>
      </c>
      <c r="H12" s="9" t="s">
        <v>552</v>
      </c>
    </row>
    <row r="13" spans="1:8">
      <c r="A13" s="7">
        <v>11</v>
      </c>
      <c r="B13" s="8" t="s">
        <v>498</v>
      </c>
      <c r="C13" s="8" t="s">
        <v>553</v>
      </c>
      <c r="D13" s="8" t="s">
        <v>534</v>
      </c>
      <c r="E13" s="8">
        <v>1</v>
      </c>
      <c r="F13" s="8">
        <v>5200</v>
      </c>
      <c r="G13" s="8">
        <f t="shared" si="0"/>
        <v>5200</v>
      </c>
      <c r="H13" s="9" t="s">
        <v>552</v>
      </c>
    </row>
    <row r="14" spans="1:8">
      <c r="A14" s="7">
        <v>12</v>
      </c>
      <c r="B14" s="8" t="s">
        <v>502</v>
      </c>
      <c r="C14" s="8" t="s">
        <v>553</v>
      </c>
      <c r="D14" s="8" t="s">
        <v>534</v>
      </c>
      <c r="E14" s="8">
        <v>1</v>
      </c>
      <c r="F14" s="8">
        <v>5200</v>
      </c>
      <c r="G14" s="8">
        <f t="shared" si="0"/>
        <v>5200</v>
      </c>
      <c r="H14" s="9" t="s">
        <v>552</v>
      </c>
    </row>
    <row r="15" spans="1:8">
      <c r="A15" s="7">
        <v>13</v>
      </c>
      <c r="B15" s="8" t="s">
        <v>504</v>
      </c>
      <c r="C15" s="8" t="s">
        <v>553</v>
      </c>
      <c r="D15" s="8" t="s">
        <v>534</v>
      </c>
      <c r="E15" s="8">
        <v>1</v>
      </c>
      <c r="F15" s="8">
        <v>5200</v>
      </c>
      <c r="G15" s="8">
        <f t="shared" si="0"/>
        <v>5200</v>
      </c>
      <c r="H15" s="9" t="s">
        <v>552</v>
      </c>
    </row>
    <row r="16" spans="1:8">
      <c r="A16" s="7">
        <v>14</v>
      </c>
      <c r="B16" s="8" t="s">
        <v>510</v>
      </c>
      <c r="C16" s="8" t="s">
        <v>553</v>
      </c>
      <c r="D16" s="8" t="s">
        <v>534</v>
      </c>
      <c r="E16" s="8">
        <v>1</v>
      </c>
      <c r="F16" s="8">
        <v>5200</v>
      </c>
      <c r="G16" s="8">
        <f t="shared" si="0"/>
        <v>5200</v>
      </c>
      <c r="H16" s="9" t="s">
        <v>552</v>
      </c>
    </row>
    <row r="17" spans="1:8">
      <c r="A17" s="7">
        <v>15</v>
      </c>
      <c r="B17" s="8" t="s">
        <v>543</v>
      </c>
      <c r="C17" s="8" t="s">
        <v>554</v>
      </c>
      <c r="D17" s="8" t="s">
        <v>534</v>
      </c>
      <c r="E17" s="8">
        <v>1</v>
      </c>
      <c r="F17" s="8">
        <v>3100</v>
      </c>
      <c r="G17" s="8">
        <f t="shared" si="0"/>
        <v>3100</v>
      </c>
      <c r="H17" s="9" t="s">
        <v>552</v>
      </c>
    </row>
    <row r="18" spans="1:8">
      <c r="A18" s="7">
        <v>16</v>
      </c>
      <c r="B18" s="8"/>
      <c r="C18" s="8" t="s">
        <v>555</v>
      </c>
      <c r="D18" s="8" t="s">
        <v>534</v>
      </c>
      <c r="E18" s="8">
        <v>1</v>
      </c>
      <c r="F18" s="8">
        <v>800</v>
      </c>
      <c r="G18" s="8">
        <f t="shared" si="0"/>
        <v>800</v>
      </c>
      <c r="H18" s="9" t="s">
        <v>552</v>
      </c>
    </row>
    <row r="19" spans="1:8">
      <c r="A19" s="7">
        <v>17</v>
      </c>
      <c r="B19" s="8"/>
      <c r="C19" s="8" t="s">
        <v>556</v>
      </c>
      <c r="D19" s="8" t="s">
        <v>534</v>
      </c>
      <c r="E19" s="8">
        <v>1</v>
      </c>
      <c r="F19" s="8">
        <v>1000</v>
      </c>
      <c r="G19" s="8">
        <f t="shared" si="0"/>
        <v>1000</v>
      </c>
      <c r="H19" s="9" t="s">
        <v>552</v>
      </c>
    </row>
    <row r="20" spans="1:8">
      <c r="A20" s="7">
        <v>18</v>
      </c>
      <c r="B20" s="8"/>
      <c r="C20" s="8" t="s">
        <v>557</v>
      </c>
      <c r="D20" s="8" t="s">
        <v>534</v>
      </c>
      <c r="E20" s="8">
        <v>1</v>
      </c>
      <c r="F20" s="8">
        <v>800</v>
      </c>
      <c r="G20" s="8">
        <f t="shared" si="0"/>
        <v>800</v>
      </c>
      <c r="H20" s="9" t="s">
        <v>552</v>
      </c>
    </row>
    <row r="21" spans="1:8">
      <c r="A21" s="7">
        <v>19</v>
      </c>
      <c r="B21" s="8"/>
      <c r="C21" s="8" t="s">
        <v>558</v>
      </c>
      <c r="D21" s="8" t="s">
        <v>534</v>
      </c>
      <c r="E21" s="8">
        <v>1</v>
      </c>
      <c r="F21" s="8">
        <v>600</v>
      </c>
      <c r="G21" s="8">
        <f t="shared" si="0"/>
        <v>600</v>
      </c>
      <c r="H21" s="9" t="s">
        <v>552</v>
      </c>
    </row>
    <row r="22" spans="1:8">
      <c r="A22" s="7">
        <v>20</v>
      </c>
      <c r="B22" s="8"/>
      <c r="C22" s="8" t="s">
        <v>559</v>
      </c>
      <c r="D22" s="8" t="s">
        <v>534</v>
      </c>
      <c r="E22" s="8">
        <v>1</v>
      </c>
      <c r="F22" s="8">
        <v>600</v>
      </c>
      <c r="G22" s="8">
        <f t="shared" si="0"/>
        <v>600</v>
      </c>
      <c r="H22" s="9" t="s">
        <v>552</v>
      </c>
    </row>
    <row r="23" spans="1:8">
      <c r="A23" s="7">
        <v>21</v>
      </c>
      <c r="B23" s="8"/>
      <c r="C23" s="8" t="s">
        <v>560</v>
      </c>
      <c r="D23" s="8" t="s">
        <v>534</v>
      </c>
      <c r="E23" s="8">
        <v>1</v>
      </c>
      <c r="F23" s="8">
        <v>600</v>
      </c>
      <c r="G23" s="8">
        <f t="shared" si="0"/>
        <v>600</v>
      </c>
      <c r="H23" s="9" t="s">
        <v>552</v>
      </c>
    </row>
    <row r="24" spans="1:8">
      <c r="A24" s="7">
        <v>22</v>
      </c>
      <c r="B24" s="8"/>
      <c r="C24" s="8" t="s">
        <v>561</v>
      </c>
      <c r="D24" s="8" t="s">
        <v>534</v>
      </c>
      <c r="E24" s="8">
        <v>1</v>
      </c>
      <c r="F24" s="8">
        <v>1000</v>
      </c>
      <c r="G24" s="8">
        <f t="shared" si="0"/>
        <v>1000</v>
      </c>
      <c r="H24" s="9" t="s">
        <v>552</v>
      </c>
    </row>
    <row r="25" spans="1:8">
      <c r="A25" s="7">
        <v>23</v>
      </c>
      <c r="B25" s="8" t="s">
        <v>485</v>
      </c>
      <c r="C25" s="8" t="s">
        <v>562</v>
      </c>
      <c r="D25" s="8" t="s">
        <v>534</v>
      </c>
      <c r="E25" s="8">
        <v>1</v>
      </c>
      <c r="F25" s="8">
        <v>5100</v>
      </c>
      <c r="G25" s="8">
        <f t="shared" si="0"/>
        <v>5100</v>
      </c>
      <c r="H25" s="9" t="s">
        <v>552</v>
      </c>
    </row>
    <row r="26" spans="1:8">
      <c r="A26" s="7">
        <v>24</v>
      </c>
      <c r="B26" s="8"/>
      <c r="C26" s="8" t="s">
        <v>554</v>
      </c>
      <c r="D26" s="8" t="s">
        <v>534</v>
      </c>
      <c r="E26" s="8">
        <v>1</v>
      </c>
      <c r="F26" s="8">
        <v>3100</v>
      </c>
      <c r="G26" s="8">
        <f t="shared" si="0"/>
        <v>3100</v>
      </c>
      <c r="H26" s="9" t="s">
        <v>552</v>
      </c>
    </row>
    <row r="27" spans="1:8">
      <c r="A27" s="7">
        <v>25</v>
      </c>
      <c r="B27" s="8"/>
      <c r="C27" s="8" t="s">
        <v>555</v>
      </c>
      <c r="D27" s="8" t="s">
        <v>534</v>
      </c>
      <c r="E27" s="8">
        <v>1</v>
      </c>
      <c r="F27" s="8">
        <v>800</v>
      </c>
      <c r="G27" s="8">
        <f t="shared" si="0"/>
        <v>800</v>
      </c>
      <c r="H27" s="9" t="s">
        <v>552</v>
      </c>
    </row>
    <row r="28" spans="1:8">
      <c r="A28" s="7">
        <v>26</v>
      </c>
      <c r="B28" s="8"/>
      <c r="C28" s="8" t="s">
        <v>556</v>
      </c>
      <c r="D28" s="8" t="s">
        <v>534</v>
      </c>
      <c r="E28" s="8">
        <v>1</v>
      </c>
      <c r="F28" s="8">
        <v>1000</v>
      </c>
      <c r="G28" s="8">
        <f t="shared" si="0"/>
        <v>1000</v>
      </c>
      <c r="H28" s="9" t="s">
        <v>552</v>
      </c>
    </row>
    <row r="29" spans="1:8">
      <c r="A29" s="7">
        <v>27</v>
      </c>
      <c r="B29" s="8"/>
      <c r="C29" s="8" t="s">
        <v>557</v>
      </c>
      <c r="D29" s="8" t="s">
        <v>534</v>
      </c>
      <c r="E29" s="8">
        <v>1</v>
      </c>
      <c r="F29" s="8">
        <v>800</v>
      </c>
      <c r="G29" s="8">
        <f t="shared" si="0"/>
        <v>800</v>
      </c>
      <c r="H29" s="9" t="s">
        <v>552</v>
      </c>
    </row>
    <row r="30" spans="1:8">
      <c r="A30" s="7">
        <v>28</v>
      </c>
      <c r="B30" s="8"/>
      <c r="C30" s="8" t="s">
        <v>558</v>
      </c>
      <c r="D30" s="8" t="s">
        <v>534</v>
      </c>
      <c r="E30" s="8">
        <v>1</v>
      </c>
      <c r="F30" s="8">
        <v>600</v>
      </c>
      <c r="G30" s="8">
        <f t="shared" si="0"/>
        <v>600</v>
      </c>
      <c r="H30" s="9" t="s">
        <v>552</v>
      </c>
    </row>
    <row r="31" spans="1:8">
      <c r="A31" s="7">
        <v>29</v>
      </c>
      <c r="B31" s="8"/>
      <c r="C31" s="8" t="s">
        <v>560</v>
      </c>
      <c r="D31" s="8" t="s">
        <v>534</v>
      </c>
      <c r="E31" s="8">
        <v>1</v>
      </c>
      <c r="F31" s="8">
        <v>600</v>
      </c>
      <c r="G31" s="8">
        <f t="shared" si="0"/>
        <v>600</v>
      </c>
      <c r="H31" s="9" t="s">
        <v>552</v>
      </c>
    </row>
    <row r="32" spans="1:8">
      <c r="A32" s="7">
        <v>30</v>
      </c>
      <c r="B32" s="8"/>
      <c r="C32" s="8" t="s">
        <v>563</v>
      </c>
      <c r="D32" s="8" t="s">
        <v>534</v>
      </c>
      <c r="E32" s="8">
        <v>1</v>
      </c>
      <c r="F32" s="8">
        <v>600</v>
      </c>
      <c r="G32" s="8">
        <f t="shared" si="0"/>
        <v>600</v>
      </c>
      <c r="H32" s="9" t="s">
        <v>552</v>
      </c>
    </row>
    <row r="33" spans="1:8">
      <c r="A33" s="7">
        <v>31</v>
      </c>
      <c r="B33" s="8"/>
      <c r="C33" s="8" t="s">
        <v>564</v>
      </c>
      <c r="D33" s="8" t="s">
        <v>534</v>
      </c>
      <c r="E33" s="8">
        <v>1</v>
      </c>
      <c r="F33" s="8">
        <v>600</v>
      </c>
      <c r="G33" s="8">
        <f t="shared" si="0"/>
        <v>600</v>
      </c>
      <c r="H33" s="9" t="s">
        <v>552</v>
      </c>
    </row>
    <row r="34" spans="1:8">
      <c r="A34" s="7">
        <v>32</v>
      </c>
      <c r="B34" s="8"/>
      <c r="C34" s="8" t="s">
        <v>561</v>
      </c>
      <c r="D34" s="8" t="s">
        <v>534</v>
      </c>
      <c r="E34" s="8">
        <v>1</v>
      </c>
      <c r="F34" s="8">
        <v>1000</v>
      </c>
      <c r="G34" s="8">
        <f t="shared" si="0"/>
        <v>1000</v>
      </c>
      <c r="H34" s="9" t="s">
        <v>552</v>
      </c>
    </row>
    <row r="35" spans="1:8">
      <c r="A35" s="7">
        <v>33</v>
      </c>
      <c r="B35" s="8" t="s">
        <v>488</v>
      </c>
      <c r="C35" s="8" t="s">
        <v>554</v>
      </c>
      <c r="D35" s="8" t="s">
        <v>534</v>
      </c>
      <c r="E35" s="8">
        <v>1</v>
      </c>
      <c r="F35" s="8">
        <v>3100</v>
      </c>
      <c r="G35" s="8">
        <f t="shared" si="0"/>
        <v>3100</v>
      </c>
      <c r="H35" s="9" t="s">
        <v>552</v>
      </c>
    </row>
    <row r="36" spans="1:8">
      <c r="A36" s="7">
        <v>34</v>
      </c>
      <c r="B36" s="8"/>
      <c r="C36" s="8" t="s">
        <v>562</v>
      </c>
      <c r="D36" s="8" t="s">
        <v>534</v>
      </c>
      <c r="E36" s="8">
        <v>1</v>
      </c>
      <c r="F36" s="8">
        <v>5100</v>
      </c>
      <c r="G36" s="8">
        <f t="shared" ref="G36:G67" si="1">F36*E36</f>
        <v>5100</v>
      </c>
      <c r="H36" s="9" t="s">
        <v>552</v>
      </c>
    </row>
    <row r="37" spans="1:8">
      <c r="A37" s="7">
        <v>35</v>
      </c>
      <c r="B37" s="8"/>
      <c r="C37" s="8" t="s">
        <v>555</v>
      </c>
      <c r="D37" s="8" t="s">
        <v>534</v>
      </c>
      <c r="E37" s="8">
        <v>1</v>
      </c>
      <c r="F37" s="8">
        <v>800</v>
      </c>
      <c r="G37" s="8">
        <f t="shared" si="1"/>
        <v>800</v>
      </c>
      <c r="H37" s="9" t="s">
        <v>552</v>
      </c>
    </row>
    <row r="38" spans="1:8">
      <c r="A38" s="7">
        <v>36</v>
      </c>
      <c r="B38" s="8"/>
      <c r="C38" s="8" t="s">
        <v>556</v>
      </c>
      <c r="D38" s="8" t="s">
        <v>534</v>
      </c>
      <c r="E38" s="8">
        <v>1</v>
      </c>
      <c r="F38" s="8">
        <v>1000</v>
      </c>
      <c r="G38" s="8">
        <f t="shared" si="1"/>
        <v>1000</v>
      </c>
      <c r="H38" s="9" t="s">
        <v>552</v>
      </c>
    </row>
    <row r="39" spans="1:8">
      <c r="A39" s="7">
        <v>37</v>
      </c>
      <c r="B39" s="8"/>
      <c r="C39" s="8" t="s">
        <v>557</v>
      </c>
      <c r="D39" s="8" t="s">
        <v>534</v>
      </c>
      <c r="E39" s="8">
        <v>1</v>
      </c>
      <c r="F39" s="8">
        <v>800</v>
      </c>
      <c r="G39" s="8">
        <f t="shared" si="1"/>
        <v>800</v>
      </c>
      <c r="H39" s="9" t="s">
        <v>552</v>
      </c>
    </row>
    <row r="40" spans="1:8">
      <c r="A40" s="7">
        <v>38</v>
      </c>
      <c r="B40" s="8"/>
      <c r="C40" s="8" t="s">
        <v>558</v>
      </c>
      <c r="D40" s="8" t="s">
        <v>534</v>
      </c>
      <c r="E40" s="8">
        <v>1</v>
      </c>
      <c r="F40" s="8">
        <v>600</v>
      </c>
      <c r="G40" s="8">
        <f t="shared" si="1"/>
        <v>600</v>
      </c>
      <c r="H40" s="9" t="s">
        <v>552</v>
      </c>
    </row>
    <row r="41" spans="1:8">
      <c r="A41" s="7">
        <v>39</v>
      </c>
      <c r="B41" s="8"/>
      <c r="C41" s="8" t="s">
        <v>560</v>
      </c>
      <c r="D41" s="8" t="s">
        <v>534</v>
      </c>
      <c r="E41" s="8">
        <v>1</v>
      </c>
      <c r="F41" s="8">
        <v>600</v>
      </c>
      <c r="G41" s="8">
        <f t="shared" si="1"/>
        <v>600</v>
      </c>
      <c r="H41" s="9" t="s">
        <v>552</v>
      </c>
    </row>
    <row r="42" spans="1:8">
      <c r="A42" s="7">
        <v>40</v>
      </c>
      <c r="B42" s="8"/>
      <c r="C42" s="8" t="s">
        <v>563</v>
      </c>
      <c r="D42" s="8" t="s">
        <v>534</v>
      </c>
      <c r="E42" s="8">
        <v>1</v>
      </c>
      <c r="F42" s="8">
        <v>600</v>
      </c>
      <c r="G42" s="8">
        <f t="shared" si="1"/>
        <v>600</v>
      </c>
      <c r="H42" s="9" t="s">
        <v>552</v>
      </c>
    </row>
    <row r="43" spans="1:8">
      <c r="A43" s="7">
        <v>41</v>
      </c>
      <c r="B43" s="8"/>
      <c r="C43" s="8" t="s">
        <v>564</v>
      </c>
      <c r="D43" s="8" t="s">
        <v>534</v>
      </c>
      <c r="E43" s="8">
        <v>1</v>
      </c>
      <c r="F43" s="8">
        <v>600</v>
      </c>
      <c r="G43" s="8">
        <f t="shared" si="1"/>
        <v>600</v>
      </c>
      <c r="H43" s="9" t="s">
        <v>552</v>
      </c>
    </row>
    <row r="44" spans="1:8">
      <c r="A44" s="7">
        <v>42</v>
      </c>
      <c r="B44" s="8"/>
      <c r="C44" s="8" t="s">
        <v>561</v>
      </c>
      <c r="D44" s="8" t="s">
        <v>534</v>
      </c>
      <c r="E44" s="8">
        <v>1</v>
      </c>
      <c r="F44" s="8">
        <v>1000</v>
      </c>
      <c r="G44" s="8">
        <f t="shared" si="1"/>
        <v>1000</v>
      </c>
      <c r="H44" s="9" t="s">
        <v>552</v>
      </c>
    </row>
    <row r="45" spans="1:8">
      <c r="A45" s="7">
        <v>43</v>
      </c>
      <c r="B45" s="8" t="s">
        <v>490</v>
      </c>
      <c r="C45" s="8" t="s">
        <v>562</v>
      </c>
      <c r="D45" s="8" t="s">
        <v>534</v>
      </c>
      <c r="E45" s="8">
        <v>1</v>
      </c>
      <c r="F45" s="8">
        <v>5100</v>
      </c>
      <c r="G45" s="8">
        <f t="shared" si="1"/>
        <v>5100</v>
      </c>
      <c r="H45" s="9" t="s">
        <v>552</v>
      </c>
    </row>
    <row r="46" spans="1:8">
      <c r="A46" s="7">
        <v>44</v>
      </c>
      <c r="B46" s="8"/>
      <c r="C46" s="8" t="s">
        <v>554</v>
      </c>
      <c r="D46" s="8" t="s">
        <v>534</v>
      </c>
      <c r="E46" s="8">
        <v>1</v>
      </c>
      <c r="F46" s="8">
        <v>3100</v>
      </c>
      <c r="G46" s="8">
        <f t="shared" si="1"/>
        <v>3100</v>
      </c>
      <c r="H46" s="9" t="s">
        <v>552</v>
      </c>
    </row>
    <row r="47" spans="1:8">
      <c r="A47" s="7">
        <v>45</v>
      </c>
      <c r="B47" s="8"/>
      <c r="C47" s="8" t="s">
        <v>560</v>
      </c>
      <c r="D47" s="8" t="s">
        <v>534</v>
      </c>
      <c r="E47" s="8">
        <v>1</v>
      </c>
      <c r="F47" s="8">
        <v>600</v>
      </c>
      <c r="G47" s="8">
        <f t="shared" si="1"/>
        <v>600</v>
      </c>
      <c r="H47" s="9" t="s">
        <v>552</v>
      </c>
    </row>
    <row r="48" spans="1:8">
      <c r="A48" s="7">
        <v>46</v>
      </c>
      <c r="B48" s="8"/>
      <c r="C48" s="8" t="s">
        <v>563</v>
      </c>
      <c r="D48" s="8" t="s">
        <v>534</v>
      </c>
      <c r="E48" s="8">
        <v>1</v>
      </c>
      <c r="F48" s="8">
        <v>600</v>
      </c>
      <c r="G48" s="8">
        <f t="shared" si="1"/>
        <v>600</v>
      </c>
      <c r="H48" s="9" t="s">
        <v>552</v>
      </c>
    </row>
    <row r="49" spans="1:8">
      <c r="A49" s="7">
        <v>47</v>
      </c>
      <c r="B49" s="8"/>
      <c r="C49" s="8" t="s">
        <v>564</v>
      </c>
      <c r="D49" s="8" t="s">
        <v>534</v>
      </c>
      <c r="E49" s="8">
        <v>1</v>
      </c>
      <c r="F49" s="8">
        <v>600</v>
      </c>
      <c r="G49" s="8">
        <f t="shared" si="1"/>
        <v>600</v>
      </c>
      <c r="H49" s="9" t="s">
        <v>552</v>
      </c>
    </row>
    <row r="50" spans="1:8">
      <c r="A50" s="7">
        <v>48</v>
      </c>
      <c r="B50" s="8"/>
      <c r="C50" s="8" t="s">
        <v>561</v>
      </c>
      <c r="D50" s="8" t="s">
        <v>534</v>
      </c>
      <c r="E50" s="8">
        <v>1</v>
      </c>
      <c r="F50" s="8">
        <v>1000</v>
      </c>
      <c r="G50" s="8">
        <f t="shared" si="1"/>
        <v>1000</v>
      </c>
      <c r="H50" s="9" t="s">
        <v>552</v>
      </c>
    </row>
    <row r="51" spans="1:8">
      <c r="A51" s="7">
        <v>49</v>
      </c>
      <c r="B51" s="8"/>
      <c r="C51" s="8" t="s">
        <v>555</v>
      </c>
      <c r="D51" s="8" t="s">
        <v>534</v>
      </c>
      <c r="E51" s="8">
        <v>2</v>
      </c>
      <c r="F51" s="8">
        <v>800</v>
      </c>
      <c r="G51" s="8">
        <f t="shared" si="1"/>
        <v>1600</v>
      </c>
      <c r="H51" s="9" t="s">
        <v>552</v>
      </c>
    </row>
    <row r="52" spans="1:8">
      <c r="A52" s="7">
        <v>50</v>
      </c>
      <c r="B52" s="8"/>
      <c r="C52" s="8" t="s">
        <v>556</v>
      </c>
      <c r="D52" s="8" t="s">
        <v>534</v>
      </c>
      <c r="E52" s="8">
        <v>2</v>
      </c>
      <c r="F52" s="8">
        <v>1000</v>
      </c>
      <c r="G52" s="8">
        <f t="shared" si="1"/>
        <v>2000</v>
      </c>
      <c r="H52" s="9" t="s">
        <v>552</v>
      </c>
    </row>
    <row r="53" spans="1:8">
      <c r="A53" s="7">
        <v>51</v>
      </c>
      <c r="B53" s="8"/>
      <c r="C53" s="8" t="s">
        <v>557</v>
      </c>
      <c r="D53" s="8" t="s">
        <v>534</v>
      </c>
      <c r="E53" s="8">
        <v>2</v>
      </c>
      <c r="F53" s="8">
        <v>800</v>
      </c>
      <c r="G53" s="8">
        <f t="shared" si="1"/>
        <v>1600</v>
      </c>
      <c r="H53" s="9" t="s">
        <v>552</v>
      </c>
    </row>
    <row r="54" spans="1:8">
      <c r="A54" s="7">
        <v>52</v>
      </c>
      <c r="B54" s="8"/>
      <c r="C54" s="8" t="s">
        <v>558</v>
      </c>
      <c r="D54" s="8" t="s">
        <v>534</v>
      </c>
      <c r="E54" s="8">
        <v>2</v>
      </c>
      <c r="F54" s="8">
        <v>600</v>
      </c>
      <c r="G54" s="8">
        <f t="shared" si="1"/>
        <v>1200</v>
      </c>
      <c r="H54" s="9" t="s">
        <v>552</v>
      </c>
    </row>
    <row r="55" spans="1:8">
      <c r="A55" s="7">
        <v>53</v>
      </c>
      <c r="B55" s="8"/>
      <c r="C55" s="8" t="s">
        <v>555</v>
      </c>
      <c r="D55" s="8" t="s">
        <v>534</v>
      </c>
      <c r="E55" s="8">
        <v>1</v>
      </c>
      <c r="F55" s="8">
        <v>800</v>
      </c>
      <c r="G55" s="8">
        <f t="shared" si="1"/>
        <v>800</v>
      </c>
      <c r="H55" s="9" t="s">
        <v>552</v>
      </c>
    </row>
    <row r="56" spans="1:8">
      <c r="A56" s="7">
        <v>54</v>
      </c>
      <c r="B56" s="8"/>
      <c r="C56" s="8" t="s">
        <v>556</v>
      </c>
      <c r="D56" s="8" t="s">
        <v>534</v>
      </c>
      <c r="E56" s="8">
        <v>1</v>
      </c>
      <c r="F56" s="8">
        <v>1000</v>
      </c>
      <c r="G56" s="8">
        <f t="shared" si="1"/>
        <v>1000</v>
      </c>
      <c r="H56" s="9" t="s">
        <v>552</v>
      </c>
    </row>
    <row r="57" spans="1:8">
      <c r="A57" s="7">
        <v>55</v>
      </c>
      <c r="B57" s="8"/>
      <c r="C57" s="8" t="s">
        <v>557</v>
      </c>
      <c r="D57" s="8" t="s">
        <v>534</v>
      </c>
      <c r="E57" s="8">
        <v>1</v>
      </c>
      <c r="F57" s="8">
        <v>800</v>
      </c>
      <c r="G57" s="8">
        <f t="shared" si="1"/>
        <v>800</v>
      </c>
      <c r="H57" s="9" t="s">
        <v>552</v>
      </c>
    </row>
    <row r="58" spans="1:8">
      <c r="A58" s="7">
        <v>56</v>
      </c>
      <c r="B58" s="8" t="s">
        <v>492</v>
      </c>
      <c r="C58" s="8" t="s">
        <v>554</v>
      </c>
      <c r="D58" s="8" t="s">
        <v>534</v>
      </c>
      <c r="E58" s="8">
        <v>1</v>
      </c>
      <c r="F58" s="8">
        <v>3100</v>
      </c>
      <c r="G58" s="8">
        <f t="shared" si="1"/>
        <v>3100</v>
      </c>
      <c r="H58" s="9" t="s">
        <v>552</v>
      </c>
    </row>
    <row r="59" spans="1:8">
      <c r="A59" s="7">
        <v>57</v>
      </c>
      <c r="B59" s="8"/>
      <c r="C59" s="8" t="s">
        <v>562</v>
      </c>
      <c r="D59" s="8" t="s">
        <v>534</v>
      </c>
      <c r="E59" s="8">
        <v>1</v>
      </c>
      <c r="F59" s="8">
        <v>5100</v>
      </c>
      <c r="G59" s="8">
        <f t="shared" si="1"/>
        <v>5100</v>
      </c>
      <c r="H59" s="9" t="s">
        <v>552</v>
      </c>
    </row>
    <row r="60" spans="1:8">
      <c r="A60" s="7">
        <v>58</v>
      </c>
      <c r="B60" s="8"/>
      <c r="C60" s="8" t="s">
        <v>560</v>
      </c>
      <c r="D60" s="8" t="s">
        <v>534</v>
      </c>
      <c r="E60" s="8">
        <v>1</v>
      </c>
      <c r="F60" s="8">
        <v>600</v>
      </c>
      <c r="G60" s="8">
        <f t="shared" si="1"/>
        <v>600</v>
      </c>
      <c r="H60" s="9" t="s">
        <v>552</v>
      </c>
    </row>
    <row r="61" spans="1:8">
      <c r="A61" s="7">
        <v>59</v>
      </c>
      <c r="B61" s="8"/>
      <c r="C61" s="8" t="s">
        <v>563</v>
      </c>
      <c r="D61" s="8" t="s">
        <v>534</v>
      </c>
      <c r="E61" s="8">
        <v>1</v>
      </c>
      <c r="F61" s="8">
        <v>600</v>
      </c>
      <c r="G61" s="8">
        <f t="shared" si="1"/>
        <v>600</v>
      </c>
      <c r="H61" s="9" t="s">
        <v>552</v>
      </c>
    </row>
    <row r="62" spans="1:8">
      <c r="A62" s="7">
        <v>60</v>
      </c>
      <c r="B62" s="8"/>
      <c r="C62" s="8" t="s">
        <v>564</v>
      </c>
      <c r="D62" s="8" t="s">
        <v>534</v>
      </c>
      <c r="E62" s="8">
        <v>1</v>
      </c>
      <c r="F62" s="8">
        <v>600</v>
      </c>
      <c r="G62" s="8">
        <f t="shared" si="1"/>
        <v>600</v>
      </c>
      <c r="H62" s="9" t="s">
        <v>552</v>
      </c>
    </row>
    <row r="63" spans="1:8">
      <c r="A63" s="7">
        <v>61</v>
      </c>
      <c r="B63" s="8"/>
      <c r="C63" s="8" t="s">
        <v>561</v>
      </c>
      <c r="D63" s="8" t="s">
        <v>534</v>
      </c>
      <c r="E63" s="8">
        <v>1</v>
      </c>
      <c r="F63" s="8">
        <v>1000</v>
      </c>
      <c r="G63" s="8">
        <f t="shared" si="1"/>
        <v>1000</v>
      </c>
      <c r="H63" s="9" t="s">
        <v>552</v>
      </c>
    </row>
    <row r="64" spans="1:8">
      <c r="A64" s="7">
        <v>62</v>
      </c>
      <c r="B64" s="8"/>
      <c r="C64" s="8" t="s">
        <v>555</v>
      </c>
      <c r="D64" s="8" t="s">
        <v>534</v>
      </c>
      <c r="E64" s="8">
        <v>2</v>
      </c>
      <c r="F64" s="8">
        <v>800</v>
      </c>
      <c r="G64" s="8">
        <f t="shared" si="1"/>
        <v>1600</v>
      </c>
      <c r="H64" s="9" t="s">
        <v>552</v>
      </c>
    </row>
    <row r="65" spans="1:8">
      <c r="A65" s="7">
        <v>63</v>
      </c>
      <c r="B65" s="8"/>
      <c r="C65" s="8" t="s">
        <v>556</v>
      </c>
      <c r="D65" s="8" t="s">
        <v>534</v>
      </c>
      <c r="E65" s="8">
        <v>2</v>
      </c>
      <c r="F65" s="8">
        <v>1000</v>
      </c>
      <c r="G65" s="8">
        <f t="shared" si="1"/>
        <v>2000</v>
      </c>
      <c r="H65" s="9" t="s">
        <v>552</v>
      </c>
    </row>
    <row r="66" spans="1:8">
      <c r="A66" s="7">
        <v>64</v>
      </c>
      <c r="B66" s="8"/>
      <c r="C66" s="8" t="s">
        <v>557</v>
      </c>
      <c r="D66" s="8" t="s">
        <v>534</v>
      </c>
      <c r="E66" s="8">
        <v>2</v>
      </c>
      <c r="F66" s="8">
        <v>800</v>
      </c>
      <c r="G66" s="8">
        <f t="shared" si="1"/>
        <v>1600</v>
      </c>
      <c r="H66" s="9" t="s">
        <v>552</v>
      </c>
    </row>
    <row r="67" spans="1:8">
      <c r="A67" s="7">
        <v>65</v>
      </c>
      <c r="B67" s="8"/>
      <c r="C67" s="8" t="s">
        <v>558</v>
      </c>
      <c r="D67" s="8" t="s">
        <v>534</v>
      </c>
      <c r="E67" s="8">
        <v>2</v>
      </c>
      <c r="F67" s="8">
        <v>600</v>
      </c>
      <c r="G67" s="8">
        <f t="shared" si="1"/>
        <v>1200</v>
      </c>
      <c r="H67" s="9" t="s">
        <v>552</v>
      </c>
    </row>
    <row r="68" spans="1:8">
      <c r="A68" s="7">
        <v>66</v>
      </c>
      <c r="B68" s="8"/>
      <c r="C68" s="8" t="s">
        <v>555</v>
      </c>
      <c r="D68" s="8" t="s">
        <v>534</v>
      </c>
      <c r="E68" s="8">
        <v>1</v>
      </c>
      <c r="F68" s="8">
        <v>800</v>
      </c>
      <c r="G68" s="8">
        <f t="shared" ref="G68:G99" si="2">F68*E68</f>
        <v>800</v>
      </c>
      <c r="H68" s="9" t="s">
        <v>552</v>
      </c>
    </row>
    <row r="69" spans="1:8">
      <c r="A69" s="7">
        <v>67</v>
      </c>
      <c r="B69" s="8"/>
      <c r="C69" s="8" t="s">
        <v>556</v>
      </c>
      <c r="D69" s="8" t="s">
        <v>534</v>
      </c>
      <c r="E69" s="8">
        <v>1</v>
      </c>
      <c r="F69" s="8">
        <v>1000</v>
      </c>
      <c r="G69" s="8">
        <f t="shared" si="2"/>
        <v>1000</v>
      </c>
      <c r="H69" s="9" t="s">
        <v>552</v>
      </c>
    </row>
    <row r="70" spans="1:8">
      <c r="A70" s="7">
        <v>68</v>
      </c>
      <c r="B70" s="8"/>
      <c r="C70" s="8" t="s">
        <v>557</v>
      </c>
      <c r="D70" s="8" t="s">
        <v>534</v>
      </c>
      <c r="E70" s="8">
        <v>1</v>
      </c>
      <c r="F70" s="8">
        <v>800</v>
      </c>
      <c r="G70" s="8">
        <f t="shared" si="2"/>
        <v>800</v>
      </c>
      <c r="H70" s="9" t="s">
        <v>552</v>
      </c>
    </row>
    <row r="71" spans="1:8">
      <c r="A71" s="7">
        <v>69</v>
      </c>
      <c r="B71" s="8" t="s">
        <v>494</v>
      </c>
      <c r="C71" s="8" t="s">
        <v>562</v>
      </c>
      <c r="D71" s="8" t="s">
        <v>534</v>
      </c>
      <c r="E71" s="8">
        <v>1</v>
      </c>
      <c r="F71" s="8">
        <v>5100</v>
      </c>
      <c r="G71" s="8">
        <f t="shared" si="2"/>
        <v>5100</v>
      </c>
      <c r="H71" s="9" t="s">
        <v>552</v>
      </c>
    </row>
    <row r="72" spans="1:8">
      <c r="A72" s="7">
        <v>70</v>
      </c>
      <c r="B72" s="8"/>
      <c r="C72" s="8" t="s">
        <v>554</v>
      </c>
      <c r="D72" s="8" t="s">
        <v>534</v>
      </c>
      <c r="E72" s="8">
        <v>1</v>
      </c>
      <c r="F72" s="8">
        <v>3100</v>
      </c>
      <c r="G72" s="8">
        <f t="shared" si="2"/>
        <v>3100</v>
      </c>
      <c r="H72" s="9" t="s">
        <v>552</v>
      </c>
    </row>
    <row r="73" spans="1:8">
      <c r="A73" s="7">
        <v>71</v>
      </c>
      <c r="B73" s="8"/>
      <c r="C73" s="8" t="s">
        <v>559</v>
      </c>
      <c r="D73" s="8" t="s">
        <v>534</v>
      </c>
      <c r="E73" s="8">
        <v>1</v>
      </c>
      <c r="F73" s="8">
        <v>600</v>
      </c>
      <c r="G73" s="8">
        <f t="shared" si="2"/>
        <v>600</v>
      </c>
      <c r="H73" s="9" t="s">
        <v>552</v>
      </c>
    </row>
    <row r="74" spans="1:8">
      <c r="A74" s="7">
        <v>72</v>
      </c>
      <c r="B74" s="8"/>
      <c r="C74" s="8" t="s">
        <v>560</v>
      </c>
      <c r="D74" s="8" t="s">
        <v>534</v>
      </c>
      <c r="E74" s="8">
        <v>1</v>
      </c>
      <c r="F74" s="8">
        <v>600</v>
      </c>
      <c r="G74" s="8">
        <f t="shared" si="2"/>
        <v>600</v>
      </c>
      <c r="H74" s="9" t="s">
        <v>552</v>
      </c>
    </row>
    <row r="75" spans="1:8">
      <c r="A75" s="7">
        <v>73</v>
      </c>
      <c r="B75" s="8"/>
      <c r="C75" s="8" t="s">
        <v>561</v>
      </c>
      <c r="D75" s="8" t="s">
        <v>534</v>
      </c>
      <c r="E75" s="8">
        <v>1</v>
      </c>
      <c r="F75" s="8">
        <v>1000</v>
      </c>
      <c r="G75" s="8">
        <f t="shared" si="2"/>
        <v>1000</v>
      </c>
      <c r="H75" s="9" t="s">
        <v>552</v>
      </c>
    </row>
    <row r="76" spans="1:8">
      <c r="A76" s="7">
        <v>74</v>
      </c>
      <c r="B76" s="8"/>
      <c r="C76" s="8" t="s">
        <v>555</v>
      </c>
      <c r="D76" s="8" t="s">
        <v>534</v>
      </c>
      <c r="E76" s="8">
        <v>2</v>
      </c>
      <c r="F76" s="8">
        <v>800</v>
      </c>
      <c r="G76" s="8">
        <f t="shared" si="2"/>
        <v>1600</v>
      </c>
      <c r="H76" s="9" t="s">
        <v>552</v>
      </c>
    </row>
    <row r="77" spans="1:8">
      <c r="A77" s="7">
        <v>75</v>
      </c>
      <c r="B77" s="8"/>
      <c r="C77" s="8" t="s">
        <v>556</v>
      </c>
      <c r="D77" s="8" t="s">
        <v>534</v>
      </c>
      <c r="E77" s="8">
        <v>2</v>
      </c>
      <c r="F77" s="8">
        <v>1000</v>
      </c>
      <c r="G77" s="8">
        <f t="shared" si="2"/>
        <v>2000</v>
      </c>
      <c r="H77" s="9" t="s">
        <v>552</v>
      </c>
    </row>
    <row r="78" spans="1:8">
      <c r="A78" s="7">
        <v>76</v>
      </c>
      <c r="B78" s="8"/>
      <c r="C78" s="8" t="s">
        <v>557</v>
      </c>
      <c r="D78" s="8" t="s">
        <v>534</v>
      </c>
      <c r="E78" s="8">
        <v>2</v>
      </c>
      <c r="F78" s="8">
        <v>800</v>
      </c>
      <c r="G78" s="8">
        <f t="shared" si="2"/>
        <v>1600</v>
      </c>
      <c r="H78" s="9" t="s">
        <v>552</v>
      </c>
    </row>
    <row r="79" spans="1:8">
      <c r="A79" s="7">
        <v>77</v>
      </c>
      <c r="B79" s="8"/>
      <c r="C79" s="8" t="s">
        <v>558</v>
      </c>
      <c r="D79" s="8" t="s">
        <v>534</v>
      </c>
      <c r="E79" s="8">
        <v>2</v>
      </c>
      <c r="F79" s="8">
        <v>600</v>
      </c>
      <c r="G79" s="8">
        <f t="shared" si="2"/>
        <v>1200</v>
      </c>
      <c r="H79" s="9" t="s">
        <v>552</v>
      </c>
    </row>
    <row r="80" spans="1:8">
      <c r="A80" s="7">
        <v>78</v>
      </c>
      <c r="B80" s="8"/>
      <c r="C80" s="8" t="s">
        <v>561</v>
      </c>
      <c r="D80" s="8" t="s">
        <v>534</v>
      </c>
      <c r="E80" s="8">
        <v>1</v>
      </c>
      <c r="F80" s="8">
        <v>1000</v>
      </c>
      <c r="G80" s="8">
        <f t="shared" si="2"/>
        <v>1000</v>
      </c>
      <c r="H80" s="9" t="s">
        <v>552</v>
      </c>
    </row>
    <row r="81" spans="1:8">
      <c r="A81" s="7">
        <v>79</v>
      </c>
      <c r="B81" s="8"/>
      <c r="C81" s="8" t="s">
        <v>554</v>
      </c>
      <c r="D81" s="8" t="s">
        <v>534</v>
      </c>
      <c r="E81" s="8">
        <v>1</v>
      </c>
      <c r="F81" s="8">
        <v>3100</v>
      </c>
      <c r="G81" s="8">
        <f t="shared" si="2"/>
        <v>3100</v>
      </c>
      <c r="H81" s="9" t="s">
        <v>552</v>
      </c>
    </row>
    <row r="82" spans="1:8">
      <c r="A82" s="7">
        <v>80</v>
      </c>
      <c r="B82" s="8" t="s">
        <v>498</v>
      </c>
      <c r="C82" s="8" t="s">
        <v>562</v>
      </c>
      <c r="D82" s="8" t="s">
        <v>534</v>
      </c>
      <c r="E82" s="8">
        <v>1</v>
      </c>
      <c r="F82" s="8">
        <v>5100</v>
      </c>
      <c r="G82" s="8">
        <f t="shared" si="2"/>
        <v>5100</v>
      </c>
      <c r="H82" s="9" t="s">
        <v>552</v>
      </c>
    </row>
    <row r="83" spans="1:8">
      <c r="A83" s="7">
        <v>81</v>
      </c>
      <c r="B83" s="8"/>
      <c r="C83" s="8" t="s">
        <v>554</v>
      </c>
      <c r="D83" s="8" t="s">
        <v>534</v>
      </c>
      <c r="E83" s="8">
        <v>1</v>
      </c>
      <c r="F83" s="8">
        <v>3100</v>
      </c>
      <c r="G83" s="8">
        <f t="shared" si="2"/>
        <v>3100</v>
      </c>
      <c r="H83" s="9" t="s">
        <v>552</v>
      </c>
    </row>
    <row r="84" spans="1:8">
      <c r="A84" s="7">
        <v>82</v>
      </c>
      <c r="B84" s="8"/>
      <c r="C84" s="8" t="s">
        <v>560</v>
      </c>
      <c r="D84" s="8" t="s">
        <v>534</v>
      </c>
      <c r="E84" s="8">
        <v>1</v>
      </c>
      <c r="F84" s="8">
        <v>600</v>
      </c>
      <c r="G84" s="8">
        <f t="shared" si="2"/>
        <v>600</v>
      </c>
      <c r="H84" s="9" t="s">
        <v>552</v>
      </c>
    </row>
    <row r="85" spans="1:8">
      <c r="A85" s="7">
        <v>83</v>
      </c>
      <c r="B85" s="8"/>
      <c r="C85" s="8" t="s">
        <v>563</v>
      </c>
      <c r="D85" s="8" t="s">
        <v>534</v>
      </c>
      <c r="E85" s="8">
        <v>1</v>
      </c>
      <c r="F85" s="8">
        <v>600</v>
      </c>
      <c r="G85" s="8">
        <f t="shared" si="2"/>
        <v>600</v>
      </c>
      <c r="H85" s="9" t="s">
        <v>552</v>
      </c>
    </row>
    <row r="86" spans="1:8">
      <c r="A86" s="7">
        <v>84</v>
      </c>
      <c r="B86" s="8"/>
      <c r="C86" s="8" t="s">
        <v>564</v>
      </c>
      <c r="D86" s="8" t="s">
        <v>534</v>
      </c>
      <c r="E86" s="8">
        <v>1</v>
      </c>
      <c r="F86" s="8">
        <v>600</v>
      </c>
      <c r="G86" s="8">
        <f t="shared" si="2"/>
        <v>600</v>
      </c>
      <c r="H86" s="9" t="s">
        <v>552</v>
      </c>
    </row>
    <row r="87" spans="1:8">
      <c r="A87" s="7">
        <v>85</v>
      </c>
      <c r="B87" s="8"/>
      <c r="C87" s="8" t="s">
        <v>561</v>
      </c>
      <c r="D87" s="8" t="s">
        <v>534</v>
      </c>
      <c r="E87" s="8">
        <v>1</v>
      </c>
      <c r="F87" s="8">
        <v>1000</v>
      </c>
      <c r="G87" s="8">
        <f t="shared" si="2"/>
        <v>1000</v>
      </c>
      <c r="H87" s="9" t="s">
        <v>552</v>
      </c>
    </row>
    <row r="88" spans="1:8">
      <c r="A88" s="7">
        <v>86</v>
      </c>
      <c r="B88" s="8"/>
      <c r="C88" s="8" t="s">
        <v>555</v>
      </c>
      <c r="D88" s="8" t="s">
        <v>534</v>
      </c>
      <c r="E88" s="8">
        <v>2</v>
      </c>
      <c r="F88" s="8">
        <v>800</v>
      </c>
      <c r="G88" s="8">
        <f t="shared" si="2"/>
        <v>1600</v>
      </c>
      <c r="H88" s="9" t="s">
        <v>552</v>
      </c>
    </row>
    <row r="89" spans="1:8">
      <c r="A89" s="7">
        <v>87</v>
      </c>
      <c r="B89" s="8"/>
      <c r="C89" s="8" t="s">
        <v>556</v>
      </c>
      <c r="D89" s="8" t="s">
        <v>534</v>
      </c>
      <c r="E89" s="8">
        <v>2</v>
      </c>
      <c r="F89" s="8">
        <v>1000</v>
      </c>
      <c r="G89" s="8">
        <f t="shared" si="2"/>
        <v>2000</v>
      </c>
      <c r="H89" s="9" t="s">
        <v>552</v>
      </c>
    </row>
    <row r="90" spans="1:8">
      <c r="A90" s="7">
        <v>88</v>
      </c>
      <c r="B90" s="8"/>
      <c r="C90" s="8" t="s">
        <v>557</v>
      </c>
      <c r="D90" s="8" t="s">
        <v>534</v>
      </c>
      <c r="E90" s="8">
        <v>2</v>
      </c>
      <c r="F90" s="8">
        <v>800</v>
      </c>
      <c r="G90" s="8">
        <f t="shared" si="2"/>
        <v>1600</v>
      </c>
      <c r="H90" s="9" t="s">
        <v>552</v>
      </c>
    </row>
    <row r="91" spans="1:8">
      <c r="A91" s="7">
        <v>89</v>
      </c>
      <c r="B91" s="8"/>
      <c r="C91" s="8" t="s">
        <v>558</v>
      </c>
      <c r="D91" s="8" t="s">
        <v>534</v>
      </c>
      <c r="E91" s="8">
        <v>2</v>
      </c>
      <c r="F91" s="8">
        <v>600</v>
      </c>
      <c r="G91" s="8">
        <f t="shared" si="2"/>
        <v>1200</v>
      </c>
      <c r="H91" s="9" t="s">
        <v>552</v>
      </c>
    </row>
    <row r="92" spans="1:8">
      <c r="A92" s="7">
        <v>90</v>
      </c>
      <c r="B92" s="8"/>
      <c r="C92" s="8" t="s">
        <v>555</v>
      </c>
      <c r="D92" s="8" t="s">
        <v>534</v>
      </c>
      <c r="E92" s="8">
        <v>1</v>
      </c>
      <c r="F92" s="8">
        <v>800</v>
      </c>
      <c r="G92" s="8">
        <f t="shared" si="2"/>
        <v>800</v>
      </c>
      <c r="H92" s="9" t="s">
        <v>552</v>
      </c>
    </row>
    <row r="93" spans="1:8">
      <c r="A93" s="7">
        <v>91</v>
      </c>
      <c r="B93" s="8"/>
      <c r="C93" s="8" t="s">
        <v>556</v>
      </c>
      <c r="D93" s="8" t="s">
        <v>534</v>
      </c>
      <c r="E93" s="8">
        <v>1</v>
      </c>
      <c r="F93" s="8">
        <v>1000</v>
      </c>
      <c r="G93" s="8">
        <f t="shared" si="2"/>
        <v>1000</v>
      </c>
      <c r="H93" s="9" t="s">
        <v>552</v>
      </c>
    </row>
    <row r="94" spans="1:8">
      <c r="A94" s="7">
        <v>92</v>
      </c>
      <c r="B94" s="8"/>
      <c r="C94" s="8" t="s">
        <v>557</v>
      </c>
      <c r="D94" s="8" t="s">
        <v>534</v>
      </c>
      <c r="E94" s="8">
        <v>1</v>
      </c>
      <c r="F94" s="8">
        <v>800</v>
      </c>
      <c r="G94" s="8">
        <f t="shared" si="2"/>
        <v>800</v>
      </c>
      <c r="H94" s="9" t="s">
        <v>552</v>
      </c>
    </row>
    <row r="95" spans="1:8">
      <c r="A95" s="7">
        <v>93</v>
      </c>
      <c r="B95" s="8" t="s">
        <v>500</v>
      </c>
      <c r="C95" s="8" t="s">
        <v>554</v>
      </c>
      <c r="D95" s="8" t="s">
        <v>534</v>
      </c>
      <c r="E95" s="8">
        <v>1</v>
      </c>
      <c r="F95" s="8">
        <v>3100</v>
      </c>
      <c r="G95" s="8">
        <f t="shared" si="2"/>
        <v>3100</v>
      </c>
      <c r="H95" s="9" t="s">
        <v>552</v>
      </c>
    </row>
    <row r="96" spans="1:8">
      <c r="A96" s="7">
        <v>94</v>
      </c>
      <c r="B96" s="8"/>
      <c r="C96" s="8" t="s">
        <v>562</v>
      </c>
      <c r="D96" s="8" t="s">
        <v>534</v>
      </c>
      <c r="E96" s="8">
        <v>1</v>
      </c>
      <c r="F96" s="8">
        <v>5100</v>
      </c>
      <c r="G96" s="8">
        <f t="shared" si="2"/>
        <v>5100</v>
      </c>
      <c r="H96" s="9" t="s">
        <v>552</v>
      </c>
    </row>
    <row r="97" spans="1:8">
      <c r="A97" s="7">
        <v>95</v>
      </c>
      <c r="B97" s="8"/>
      <c r="C97" s="8" t="s">
        <v>562</v>
      </c>
      <c r="D97" s="8" t="s">
        <v>534</v>
      </c>
      <c r="E97" s="8">
        <v>1</v>
      </c>
      <c r="F97" s="8">
        <v>5100</v>
      </c>
      <c r="G97" s="8">
        <f t="shared" si="2"/>
        <v>5100</v>
      </c>
      <c r="H97" s="9" t="s">
        <v>552</v>
      </c>
    </row>
    <row r="98" spans="1:8">
      <c r="A98" s="7">
        <v>96</v>
      </c>
      <c r="B98" s="8"/>
      <c r="C98" s="8" t="s">
        <v>555</v>
      </c>
      <c r="D98" s="8" t="s">
        <v>534</v>
      </c>
      <c r="E98" s="8">
        <v>1</v>
      </c>
      <c r="F98" s="8">
        <v>800</v>
      </c>
      <c r="G98" s="8">
        <f t="shared" si="2"/>
        <v>800</v>
      </c>
      <c r="H98" s="9" t="s">
        <v>552</v>
      </c>
    </row>
    <row r="99" spans="1:8">
      <c r="A99" s="7">
        <v>97</v>
      </c>
      <c r="B99" s="8"/>
      <c r="C99" s="8" t="s">
        <v>556</v>
      </c>
      <c r="D99" s="8" t="s">
        <v>534</v>
      </c>
      <c r="E99" s="8">
        <v>1</v>
      </c>
      <c r="F99" s="8">
        <v>1000</v>
      </c>
      <c r="G99" s="8">
        <f t="shared" si="2"/>
        <v>1000</v>
      </c>
      <c r="H99" s="9" t="s">
        <v>552</v>
      </c>
    </row>
    <row r="100" spans="1:8">
      <c r="A100" s="7">
        <v>98</v>
      </c>
      <c r="B100" s="8"/>
      <c r="C100" s="8" t="s">
        <v>557</v>
      </c>
      <c r="D100" s="8" t="s">
        <v>534</v>
      </c>
      <c r="E100" s="8">
        <v>1</v>
      </c>
      <c r="F100" s="8">
        <v>800</v>
      </c>
      <c r="G100" s="8">
        <f t="shared" ref="G100:G131" si="3">F100*E100</f>
        <v>800</v>
      </c>
      <c r="H100" s="9" t="s">
        <v>552</v>
      </c>
    </row>
    <row r="101" spans="1:8">
      <c r="A101" s="7">
        <v>99</v>
      </c>
      <c r="B101" s="8"/>
      <c r="C101" s="8" t="s">
        <v>558</v>
      </c>
      <c r="D101" s="8" t="s">
        <v>534</v>
      </c>
      <c r="E101" s="8">
        <v>1</v>
      </c>
      <c r="F101" s="8">
        <v>600</v>
      </c>
      <c r="G101" s="8">
        <f t="shared" si="3"/>
        <v>600</v>
      </c>
      <c r="H101" s="9" t="s">
        <v>552</v>
      </c>
    </row>
    <row r="102" spans="1:8">
      <c r="A102" s="7">
        <v>100</v>
      </c>
      <c r="B102" s="8"/>
      <c r="C102" s="8" t="s">
        <v>560</v>
      </c>
      <c r="D102" s="8" t="s">
        <v>534</v>
      </c>
      <c r="E102" s="8">
        <v>1</v>
      </c>
      <c r="F102" s="8">
        <v>600</v>
      </c>
      <c r="G102" s="8">
        <f t="shared" si="3"/>
        <v>600</v>
      </c>
      <c r="H102" s="9" t="s">
        <v>552</v>
      </c>
    </row>
    <row r="103" spans="1:8">
      <c r="A103" s="7">
        <v>101</v>
      </c>
      <c r="B103" s="8"/>
      <c r="C103" s="8" t="s">
        <v>563</v>
      </c>
      <c r="D103" s="8" t="s">
        <v>534</v>
      </c>
      <c r="E103" s="8">
        <v>1</v>
      </c>
      <c r="F103" s="8">
        <v>600</v>
      </c>
      <c r="G103" s="8">
        <f t="shared" si="3"/>
        <v>600</v>
      </c>
      <c r="H103" s="9" t="s">
        <v>552</v>
      </c>
    </row>
    <row r="104" spans="1:8">
      <c r="A104" s="7">
        <v>102</v>
      </c>
      <c r="B104" s="8"/>
      <c r="C104" s="8" t="s">
        <v>564</v>
      </c>
      <c r="D104" s="8" t="s">
        <v>534</v>
      </c>
      <c r="E104" s="8">
        <v>1</v>
      </c>
      <c r="F104" s="8">
        <v>600</v>
      </c>
      <c r="G104" s="8">
        <f t="shared" si="3"/>
        <v>600</v>
      </c>
      <c r="H104" s="9" t="s">
        <v>552</v>
      </c>
    </row>
    <row r="105" spans="1:8">
      <c r="A105" s="7">
        <v>103</v>
      </c>
      <c r="B105" s="8"/>
      <c r="C105" s="8" t="s">
        <v>561</v>
      </c>
      <c r="D105" s="8" t="s">
        <v>534</v>
      </c>
      <c r="E105" s="8">
        <v>1</v>
      </c>
      <c r="F105" s="8">
        <v>1000</v>
      </c>
      <c r="G105" s="8">
        <f t="shared" si="3"/>
        <v>1000</v>
      </c>
      <c r="H105" s="9" t="s">
        <v>552</v>
      </c>
    </row>
    <row r="106" spans="1:8">
      <c r="A106" s="7">
        <v>104</v>
      </c>
      <c r="B106" s="8" t="s">
        <v>502</v>
      </c>
      <c r="C106" s="8" t="s">
        <v>554</v>
      </c>
      <c r="D106" s="8" t="s">
        <v>534</v>
      </c>
      <c r="E106" s="8">
        <v>1</v>
      </c>
      <c r="F106" s="8">
        <v>3100</v>
      </c>
      <c r="G106" s="8">
        <f t="shared" si="3"/>
        <v>3100</v>
      </c>
      <c r="H106" s="9" t="s">
        <v>552</v>
      </c>
    </row>
    <row r="107" spans="1:8">
      <c r="A107" s="7">
        <v>105</v>
      </c>
      <c r="B107" s="8"/>
      <c r="C107" s="8" t="s">
        <v>554</v>
      </c>
      <c r="D107" s="8" t="s">
        <v>534</v>
      </c>
      <c r="E107" s="8">
        <v>1</v>
      </c>
      <c r="F107" s="8">
        <v>3100</v>
      </c>
      <c r="G107" s="8">
        <f t="shared" si="3"/>
        <v>3100</v>
      </c>
      <c r="H107" s="9" t="s">
        <v>552</v>
      </c>
    </row>
    <row r="108" spans="1:8">
      <c r="A108" s="7">
        <v>106</v>
      </c>
      <c r="B108" s="8"/>
      <c r="C108" s="8" t="s">
        <v>562</v>
      </c>
      <c r="D108" s="8" t="s">
        <v>534</v>
      </c>
      <c r="E108" s="8">
        <v>1</v>
      </c>
      <c r="F108" s="8">
        <v>5100</v>
      </c>
      <c r="G108" s="8">
        <f t="shared" si="3"/>
        <v>5100</v>
      </c>
      <c r="H108" s="9" t="s">
        <v>552</v>
      </c>
    </row>
    <row r="109" spans="1:8">
      <c r="A109" s="7">
        <v>107</v>
      </c>
      <c r="B109" s="8"/>
      <c r="C109" s="8" t="s">
        <v>555</v>
      </c>
      <c r="D109" s="8" t="s">
        <v>534</v>
      </c>
      <c r="E109" s="8">
        <v>2</v>
      </c>
      <c r="F109" s="8">
        <v>800</v>
      </c>
      <c r="G109" s="8">
        <f t="shared" si="3"/>
        <v>1600</v>
      </c>
      <c r="H109" s="9" t="s">
        <v>552</v>
      </c>
    </row>
    <row r="110" spans="1:8">
      <c r="A110" s="7">
        <v>108</v>
      </c>
      <c r="B110" s="8"/>
      <c r="C110" s="8" t="s">
        <v>556</v>
      </c>
      <c r="D110" s="8" t="s">
        <v>534</v>
      </c>
      <c r="E110" s="8">
        <v>2</v>
      </c>
      <c r="F110" s="8">
        <v>1000</v>
      </c>
      <c r="G110" s="8">
        <f t="shared" si="3"/>
        <v>2000</v>
      </c>
      <c r="H110" s="9" t="s">
        <v>552</v>
      </c>
    </row>
    <row r="111" spans="1:8">
      <c r="A111" s="7">
        <v>109</v>
      </c>
      <c r="B111" s="8"/>
      <c r="C111" s="8" t="s">
        <v>557</v>
      </c>
      <c r="D111" s="8" t="s">
        <v>534</v>
      </c>
      <c r="E111" s="8">
        <v>2</v>
      </c>
      <c r="F111" s="8">
        <v>800</v>
      </c>
      <c r="G111" s="8">
        <f t="shared" si="3"/>
        <v>1600</v>
      </c>
      <c r="H111" s="9" t="s">
        <v>552</v>
      </c>
    </row>
    <row r="112" spans="1:8">
      <c r="A112" s="7">
        <v>110</v>
      </c>
      <c r="B112" s="8"/>
      <c r="C112" s="8" t="s">
        <v>558</v>
      </c>
      <c r="D112" s="8" t="s">
        <v>534</v>
      </c>
      <c r="E112" s="8">
        <v>2</v>
      </c>
      <c r="F112" s="8">
        <v>600</v>
      </c>
      <c r="G112" s="8">
        <f t="shared" si="3"/>
        <v>1200</v>
      </c>
      <c r="H112" s="9" t="s">
        <v>552</v>
      </c>
    </row>
    <row r="113" spans="1:8">
      <c r="A113" s="7">
        <v>111</v>
      </c>
      <c r="B113" s="8"/>
      <c r="C113" s="8" t="s">
        <v>559</v>
      </c>
      <c r="D113" s="8" t="s">
        <v>534</v>
      </c>
      <c r="E113" s="8">
        <v>1</v>
      </c>
      <c r="F113" s="8">
        <v>600</v>
      </c>
      <c r="G113" s="8">
        <f t="shared" si="3"/>
        <v>600</v>
      </c>
      <c r="H113" s="9" t="s">
        <v>552</v>
      </c>
    </row>
    <row r="114" spans="1:8">
      <c r="A114" s="7">
        <v>112</v>
      </c>
      <c r="B114" s="8"/>
      <c r="C114" s="8" t="s">
        <v>560</v>
      </c>
      <c r="D114" s="8" t="s">
        <v>534</v>
      </c>
      <c r="E114" s="8">
        <v>1</v>
      </c>
      <c r="F114" s="8">
        <v>600</v>
      </c>
      <c r="G114" s="8">
        <f t="shared" si="3"/>
        <v>600</v>
      </c>
      <c r="H114" s="9" t="s">
        <v>552</v>
      </c>
    </row>
    <row r="115" spans="1:8">
      <c r="A115" s="7">
        <v>113</v>
      </c>
      <c r="B115" s="8"/>
      <c r="C115" s="8" t="s">
        <v>561</v>
      </c>
      <c r="D115" s="8" t="s">
        <v>534</v>
      </c>
      <c r="E115" s="8">
        <v>1</v>
      </c>
      <c r="F115" s="8">
        <v>1000</v>
      </c>
      <c r="G115" s="8">
        <f t="shared" si="3"/>
        <v>1000</v>
      </c>
      <c r="H115" s="9" t="s">
        <v>552</v>
      </c>
    </row>
    <row r="116" spans="1:8">
      <c r="A116" s="7">
        <v>114</v>
      </c>
      <c r="B116" s="8"/>
      <c r="C116" s="8" t="s">
        <v>561</v>
      </c>
      <c r="D116" s="8" t="s">
        <v>534</v>
      </c>
      <c r="E116" s="8">
        <v>1</v>
      </c>
      <c r="F116" s="8">
        <v>1000</v>
      </c>
      <c r="G116" s="8">
        <f t="shared" si="3"/>
        <v>1000</v>
      </c>
      <c r="H116" s="9" t="s">
        <v>552</v>
      </c>
    </row>
    <row r="117" spans="1:8">
      <c r="A117" s="7">
        <v>115</v>
      </c>
      <c r="B117" s="8" t="s">
        <v>504</v>
      </c>
      <c r="C117" s="8" t="s">
        <v>554</v>
      </c>
      <c r="D117" s="8" t="s">
        <v>534</v>
      </c>
      <c r="E117" s="8">
        <v>1</v>
      </c>
      <c r="F117" s="8">
        <v>3100</v>
      </c>
      <c r="G117" s="8">
        <f t="shared" si="3"/>
        <v>3100</v>
      </c>
      <c r="H117" s="9" t="s">
        <v>552</v>
      </c>
    </row>
    <row r="118" spans="1:8">
      <c r="A118" s="7">
        <v>116</v>
      </c>
      <c r="B118" s="8"/>
      <c r="C118" s="8" t="s">
        <v>554</v>
      </c>
      <c r="D118" s="8" t="s">
        <v>534</v>
      </c>
      <c r="E118" s="8">
        <v>1</v>
      </c>
      <c r="F118" s="8">
        <v>3100</v>
      </c>
      <c r="G118" s="8">
        <f t="shared" si="3"/>
        <v>3100</v>
      </c>
      <c r="H118" s="9" t="s">
        <v>552</v>
      </c>
    </row>
    <row r="119" spans="1:8">
      <c r="A119" s="7">
        <v>117</v>
      </c>
      <c r="B119" s="8"/>
      <c r="C119" s="8" t="s">
        <v>562</v>
      </c>
      <c r="D119" s="8" t="s">
        <v>534</v>
      </c>
      <c r="E119" s="8">
        <v>1</v>
      </c>
      <c r="F119" s="8">
        <v>5100</v>
      </c>
      <c r="G119" s="8">
        <f t="shared" si="3"/>
        <v>5100</v>
      </c>
      <c r="H119" s="9" t="s">
        <v>552</v>
      </c>
    </row>
    <row r="120" spans="1:8">
      <c r="A120" s="7">
        <v>118</v>
      </c>
      <c r="B120" s="8"/>
      <c r="C120" s="8" t="s">
        <v>555</v>
      </c>
      <c r="D120" s="8" t="s">
        <v>534</v>
      </c>
      <c r="E120" s="8">
        <v>1</v>
      </c>
      <c r="F120" s="8">
        <v>800</v>
      </c>
      <c r="G120" s="8">
        <f t="shared" si="3"/>
        <v>800</v>
      </c>
      <c r="H120" s="9" t="s">
        <v>552</v>
      </c>
    </row>
    <row r="121" spans="1:8">
      <c r="A121" s="7">
        <v>119</v>
      </c>
      <c r="B121" s="8"/>
      <c r="C121" s="8" t="s">
        <v>556</v>
      </c>
      <c r="D121" s="8" t="s">
        <v>534</v>
      </c>
      <c r="E121" s="8">
        <v>1</v>
      </c>
      <c r="F121" s="8">
        <v>1000</v>
      </c>
      <c r="G121" s="8">
        <f t="shared" si="3"/>
        <v>1000</v>
      </c>
      <c r="H121" s="9" t="s">
        <v>552</v>
      </c>
    </row>
    <row r="122" spans="1:8">
      <c r="A122" s="7">
        <v>120</v>
      </c>
      <c r="B122" s="8"/>
      <c r="C122" s="8" t="s">
        <v>557</v>
      </c>
      <c r="D122" s="8" t="s">
        <v>534</v>
      </c>
      <c r="E122" s="8">
        <v>1</v>
      </c>
      <c r="F122" s="8">
        <v>800</v>
      </c>
      <c r="G122" s="8">
        <f t="shared" si="3"/>
        <v>800</v>
      </c>
      <c r="H122" s="9" t="s">
        <v>552</v>
      </c>
    </row>
    <row r="123" spans="1:8">
      <c r="A123" s="7">
        <v>121</v>
      </c>
      <c r="B123" s="8"/>
      <c r="C123" s="8" t="s">
        <v>558</v>
      </c>
      <c r="D123" s="8" t="s">
        <v>534</v>
      </c>
      <c r="E123" s="8">
        <v>1</v>
      </c>
      <c r="F123" s="8">
        <v>600</v>
      </c>
      <c r="G123" s="8">
        <f t="shared" si="3"/>
        <v>600</v>
      </c>
      <c r="H123" s="9" t="s">
        <v>552</v>
      </c>
    </row>
    <row r="124" spans="1:8">
      <c r="A124" s="7">
        <v>122</v>
      </c>
      <c r="B124" s="8"/>
      <c r="C124" s="8" t="s">
        <v>561</v>
      </c>
      <c r="D124" s="8" t="s">
        <v>534</v>
      </c>
      <c r="E124" s="8">
        <v>1</v>
      </c>
      <c r="F124" s="8">
        <v>1000</v>
      </c>
      <c r="G124" s="8">
        <f t="shared" si="3"/>
        <v>1000</v>
      </c>
      <c r="H124" s="9" t="s">
        <v>552</v>
      </c>
    </row>
    <row r="125" spans="1:8">
      <c r="A125" s="7">
        <v>123</v>
      </c>
      <c r="B125" s="8"/>
      <c r="C125" s="8" t="s">
        <v>559</v>
      </c>
      <c r="D125" s="8" t="s">
        <v>534</v>
      </c>
      <c r="E125" s="8">
        <v>1</v>
      </c>
      <c r="F125" s="8">
        <v>600</v>
      </c>
      <c r="G125" s="8">
        <f t="shared" si="3"/>
        <v>600</v>
      </c>
      <c r="H125" s="9" t="s">
        <v>552</v>
      </c>
    </row>
    <row r="126" spans="1:8">
      <c r="A126" s="7">
        <v>124</v>
      </c>
      <c r="B126" s="8"/>
      <c r="C126" s="8" t="s">
        <v>560</v>
      </c>
      <c r="D126" s="8" t="s">
        <v>534</v>
      </c>
      <c r="E126" s="8">
        <v>1</v>
      </c>
      <c r="F126" s="8">
        <v>600</v>
      </c>
      <c r="G126" s="8">
        <f t="shared" si="3"/>
        <v>600</v>
      </c>
      <c r="H126" s="9" t="s">
        <v>552</v>
      </c>
    </row>
    <row r="127" spans="1:8">
      <c r="A127" s="7">
        <v>125</v>
      </c>
      <c r="B127" s="8"/>
      <c r="C127" s="8" t="s">
        <v>561</v>
      </c>
      <c r="D127" s="8" t="s">
        <v>534</v>
      </c>
      <c r="E127" s="8">
        <v>1</v>
      </c>
      <c r="F127" s="8">
        <v>1000</v>
      </c>
      <c r="G127" s="8">
        <f t="shared" si="3"/>
        <v>1000</v>
      </c>
      <c r="H127" s="9" t="s">
        <v>552</v>
      </c>
    </row>
    <row r="128" spans="1:8">
      <c r="A128" s="7">
        <v>126</v>
      </c>
      <c r="B128" s="8"/>
      <c r="C128" s="8" t="s">
        <v>555</v>
      </c>
      <c r="D128" s="8" t="s">
        <v>534</v>
      </c>
      <c r="E128" s="8">
        <v>1</v>
      </c>
      <c r="F128" s="8">
        <v>800</v>
      </c>
      <c r="G128" s="8">
        <f t="shared" si="3"/>
        <v>800</v>
      </c>
      <c r="H128" s="9" t="s">
        <v>552</v>
      </c>
    </row>
    <row r="129" spans="1:8">
      <c r="A129" s="7">
        <v>127</v>
      </c>
      <c r="B129" s="8"/>
      <c r="C129" s="8" t="s">
        <v>556</v>
      </c>
      <c r="D129" s="8" t="s">
        <v>534</v>
      </c>
      <c r="E129" s="8">
        <v>1</v>
      </c>
      <c r="F129" s="8">
        <v>1000</v>
      </c>
      <c r="G129" s="8">
        <f t="shared" si="3"/>
        <v>1000</v>
      </c>
      <c r="H129" s="9" t="s">
        <v>552</v>
      </c>
    </row>
    <row r="130" spans="1:8">
      <c r="A130" s="7">
        <v>128</v>
      </c>
      <c r="B130" s="8"/>
      <c r="C130" s="8" t="s">
        <v>557</v>
      </c>
      <c r="D130" s="8" t="s">
        <v>534</v>
      </c>
      <c r="E130" s="8">
        <v>1</v>
      </c>
      <c r="F130" s="8">
        <v>800</v>
      </c>
      <c r="G130" s="8">
        <f t="shared" si="3"/>
        <v>800</v>
      </c>
      <c r="H130" s="9" t="s">
        <v>552</v>
      </c>
    </row>
    <row r="131" spans="1:8">
      <c r="A131" s="7">
        <v>129</v>
      </c>
      <c r="B131" s="8"/>
      <c r="C131" s="8" t="s">
        <v>558</v>
      </c>
      <c r="D131" s="8" t="s">
        <v>534</v>
      </c>
      <c r="E131" s="8">
        <v>1</v>
      </c>
      <c r="F131" s="8">
        <v>600</v>
      </c>
      <c r="G131" s="8">
        <f t="shared" si="3"/>
        <v>600</v>
      </c>
      <c r="H131" s="9" t="s">
        <v>552</v>
      </c>
    </row>
    <row r="132" spans="1:8">
      <c r="A132" s="7">
        <v>130</v>
      </c>
      <c r="B132" s="8" t="s">
        <v>506</v>
      </c>
      <c r="C132" s="8" t="s">
        <v>554</v>
      </c>
      <c r="D132" s="8" t="s">
        <v>534</v>
      </c>
      <c r="E132" s="8">
        <v>1</v>
      </c>
      <c r="F132" s="8">
        <v>3100</v>
      </c>
      <c r="G132" s="8">
        <f t="shared" ref="G132:G161" si="4">F132*E132</f>
        <v>3100</v>
      </c>
      <c r="H132" s="9" t="s">
        <v>552</v>
      </c>
    </row>
    <row r="133" spans="1:8">
      <c r="A133" s="7">
        <v>131</v>
      </c>
      <c r="B133" s="8"/>
      <c r="C133" s="8" t="s">
        <v>555</v>
      </c>
      <c r="D133" s="8" t="s">
        <v>534</v>
      </c>
      <c r="E133" s="8">
        <v>1</v>
      </c>
      <c r="F133" s="8">
        <v>800</v>
      </c>
      <c r="G133" s="8">
        <f t="shared" si="4"/>
        <v>800</v>
      </c>
      <c r="H133" s="9" t="s">
        <v>552</v>
      </c>
    </row>
    <row r="134" spans="1:8">
      <c r="A134" s="7">
        <v>132</v>
      </c>
      <c r="B134" s="8"/>
      <c r="C134" s="8" t="s">
        <v>556</v>
      </c>
      <c r="D134" s="8" t="s">
        <v>534</v>
      </c>
      <c r="E134" s="8">
        <v>1</v>
      </c>
      <c r="F134" s="8">
        <v>1000</v>
      </c>
      <c r="G134" s="8">
        <f t="shared" si="4"/>
        <v>1000</v>
      </c>
      <c r="H134" s="9" t="s">
        <v>552</v>
      </c>
    </row>
    <row r="135" spans="1:8">
      <c r="A135" s="7">
        <v>133</v>
      </c>
      <c r="B135" s="8"/>
      <c r="C135" s="8" t="s">
        <v>557</v>
      </c>
      <c r="D135" s="8" t="s">
        <v>534</v>
      </c>
      <c r="E135" s="8">
        <v>1</v>
      </c>
      <c r="F135" s="8">
        <v>800</v>
      </c>
      <c r="G135" s="8">
        <f t="shared" si="4"/>
        <v>800</v>
      </c>
      <c r="H135" s="9" t="s">
        <v>552</v>
      </c>
    </row>
    <row r="136" spans="1:8">
      <c r="A136" s="7">
        <v>134</v>
      </c>
      <c r="B136" s="8"/>
      <c r="C136" s="8" t="s">
        <v>558</v>
      </c>
      <c r="D136" s="8" t="s">
        <v>534</v>
      </c>
      <c r="E136" s="8">
        <v>1</v>
      </c>
      <c r="F136" s="8">
        <v>600</v>
      </c>
      <c r="G136" s="8">
        <f t="shared" si="4"/>
        <v>600</v>
      </c>
      <c r="H136" s="9" t="s">
        <v>552</v>
      </c>
    </row>
    <row r="137" spans="1:8">
      <c r="A137" s="7">
        <v>135</v>
      </c>
      <c r="B137" s="8"/>
      <c r="C137" s="8" t="s">
        <v>560</v>
      </c>
      <c r="D137" s="8" t="s">
        <v>534</v>
      </c>
      <c r="E137" s="8">
        <v>1</v>
      </c>
      <c r="F137" s="8">
        <v>600</v>
      </c>
      <c r="G137" s="8">
        <f t="shared" si="4"/>
        <v>600</v>
      </c>
      <c r="H137" s="9" t="s">
        <v>552</v>
      </c>
    </row>
    <row r="138" spans="1:8">
      <c r="A138" s="7">
        <v>136</v>
      </c>
      <c r="B138" s="8"/>
      <c r="C138" s="8" t="s">
        <v>563</v>
      </c>
      <c r="D138" s="8" t="s">
        <v>534</v>
      </c>
      <c r="E138" s="8">
        <v>1</v>
      </c>
      <c r="F138" s="8">
        <v>600</v>
      </c>
      <c r="G138" s="8">
        <f t="shared" si="4"/>
        <v>600</v>
      </c>
      <c r="H138" s="9" t="s">
        <v>552</v>
      </c>
    </row>
    <row r="139" spans="1:8">
      <c r="A139" s="7">
        <v>137</v>
      </c>
      <c r="B139" s="8"/>
      <c r="C139" s="8" t="s">
        <v>564</v>
      </c>
      <c r="D139" s="8" t="s">
        <v>534</v>
      </c>
      <c r="E139" s="8">
        <v>1</v>
      </c>
      <c r="F139" s="8">
        <v>600</v>
      </c>
      <c r="G139" s="8">
        <f t="shared" si="4"/>
        <v>600</v>
      </c>
      <c r="H139" s="9" t="s">
        <v>552</v>
      </c>
    </row>
    <row r="140" spans="1:8">
      <c r="A140" s="7">
        <v>138</v>
      </c>
      <c r="B140" s="8"/>
      <c r="C140" s="8" t="s">
        <v>561</v>
      </c>
      <c r="D140" s="8" t="s">
        <v>534</v>
      </c>
      <c r="E140" s="8">
        <v>1</v>
      </c>
      <c r="F140" s="8">
        <v>1000</v>
      </c>
      <c r="G140" s="8">
        <f t="shared" si="4"/>
        <v>1000</v>
      </c>
      <c r="H140" s="9" t="s">
        <v>552</v>
      </c>
    </row>
    <row r="141" spans="1:8">
      <c r="A141" s="7">
        <v>139</v>
      </c>
      <c r="B141" s="8" t="s">
        <v>508</v>
      </c>
      <c r="C141" s="8" t="s">
        <v>562</v>
      </c>
      <c r="D141" s="8" t="s">
        <v>534</v>
      </c>
      <c r="E141" s="8">
        <v>1</v>
      </c>
      <c r="F141" s="8">
        <v>5100</v>
      </c>
      <c r="G141" s="8">
        <f t="shared" si="4"/>
        <v>5100</v>
      </c>
      <c r="H141" s="9" t="s">
        <v>552</v>
      </c>
    </row>
    <row r="142" spans="1:8">
      <c r="A142" s="7">
        <v>140</v>
      </c>
      <c r="B142" s="8"/>
      <c r="C142" s="8" t="s">
        <v>554</v>
      </c>
      <c r="D142" s="8" t="s">
        <v>534</v>
      </c>
      <c r="E142" s="8">
        <v>1</v>
      </c>
      <c r="F142" s="8">
        <v>3100</v>
      </c>
      <c r="G142" s="8">
        <f t="shared" si="4"/>
        <v>3100</v>
      </c>
      <c r="H142" s="9" t="s">
        <v>552</v>
      </c>
    </row>
    <row r="143" spans="1:8">
      <c r="A143" s="7">
        <v>141</v>
      </c>
      <c r="B143" s="8"/>
      <c r="C143" s="8" t="s">
        <v>555</v>
      </c>
      <c r="D143" s="8" t="s">
        <v>534</v>
      </c>
      <c r="E143" s="8">
        <v>1</v>
      </c>
      <c r="F143" s="8">
        <v>800</v>
      </c>
      <c r="G143" s="8">
        <f t="shared" si="4"/>
        <v>800</v>
      </c>
      <c r="H143" s="9" t="s">
        <v>552</v>
      </c>
    </row>
    <row r="144" spans="1:8">
      <c r="A144" s="7">
        <v>142</v>
      </c>
      <c r="B144" s="8"/>
      <c r="C144" s="8" t="s">
        <v>556</v>
      </c>
      <c r="D144" s="8" t="s">
        <v>534</v>
      </c>
      <c r="E144" s="8">
        <v>1</v>
      </c>
      <c r="F144" s="8">
        <v>1000</v>
      </c>
      <c r="G144" s="8">
        <f t="shared" si="4"/>
        <v>1000</v>
      </c>
      <c r="H144" s="9" t="s">
        <v>552</v>
      </c>
    </row>
    <row r="145" spans="1:8">
      <c r="A145" s="7">
        <v>143</v>
      </c>
      <c r="B145" s="8"/>
      <c r="C145" s="8" t="s">
        <v>557</v>
      </c>
      <c r="D145" s="8" t="s">
        <v>534</v>
      </c>
      <c r="E145" s="8">
        <v>1</v>
      </c>
      <c r="F145" s="8">
        <v>800</v>
      </c>
      <c r="G145" s="8">
        <f t="shared" si="4"/>
        <v>800</v>
      </c>
      <c r="H145" s="9" t="s">
        <v>552</v>
      </c>
    </row>
    <row r="146" spans="1:8">
      <c r="A146" s="7">
        <v>144</v>
      </c>
      <c r="B146" s="8"/>
      <c r="C146" s="8" t="s">
        <v>558</v>
      </c>
      <c r="D146" s="8" t="s">
        <v>534</v>
      </c>
      <c r="E146" s="8">
        <v>1</v>
      </c>
      <c r="F146" s="8">
        <v>600</v>
      </c>
      <c r="G146" s="8">
        <f t="shared" si="4"/>
        <v>600</v>
      </c>
      <c r="H146" s="9" t="s">
        <v>552</v>
      </c>
    </row>
    <row r="147" spans="1:8">
      <c r="A147" s="7">
        <v>145</v>
      </c>
      <c r="B147" s="8"/>
      <c r="C147" s="8" t="s">
        <v>560</v>
      </c>
      <c r="D147" s="8" t="s">
        <v>534</v>
      </c>
      <c r="E147" s="8">
        <v>1</v>
      </c>
      <c r="F147" s="8">
        <v>600</v>
      </c>
      <c r="G147" s="8">
        <f t="shared" si="4"/>
        <v>600</v>
      </c>
      <c r="H147" s="9" t="s">
        <v>552</v>
      </c>
    </row>
    <row r="148" spans="1:8">
      <c r="A148" s="7">
        <v>146</v>
      </c>
      <c r="B148" s="8"/>
      <c r="C148" s="8" t="s">
        <v>563</v>
      </c>
      <c r="D148" s="8" t="s">
        <v>534</v>
      </c>
      <c r="E148" s="8">
        <v>1</v>
      </c>
      <c r="F148" s="8">
        <v>600</v>
      </c>
      <c r="G148" s="8">
        <f t="shared" si="4"/>
        <v>600</v>
      </c>
      <c r="H148" s="9" t="s">
        <v>552</v>
      </c>
    </row>
    <row r="149" spans="1:8">
      <c r="A149" s="7">
        <v>147</v>
      </c>
      <c r="B149" s="8"/>
      <c r="C149" s="8" t="s">
        <v>564</v>
      </c>
      <c r="D149" s="8" t="s">
        <v>534</v>
      </c>
      <c r="E149" s="8">
        <v>1</v>
      </c>
      <c r="F149" s="8">
        <v>600</v>
      </c>
      <c r="G149" s="8">
        <f t="shared" si="4"/>
        <v>600</v>
      </c>
      <c r="H149" s="9" t="s">
        <v>552</v>
      </c>
    </row>
    <row r="150" spans="1:8">
      <c r="A150" s="7">
        <v>148</v>
      </c>
      <c r="B150" s="8"/>
      <c r="C150" s="8" t="s">
        <v>561</v>
      </c>
      <c r="D150" s="8" t="s">
        <v>534</v>
      </c>
      <c r="E150" s="8">
        <v>1</v>
      </c>
      <c r="F150" s="8">
        <v>1000</v>
      </c>
      <c r="G150" s="8">
        <f t="shared" si="4"/>
        <v>1000</v>
      </c>
      <c r="H150" s="9" t="s">
        <v>552</v>
      </c>
    </row>
    <row r="151" spans="1:8">
      <c r="A151" s="7">
        <v>149</v>
      </c>
      <c r="B151" s="8" t="s">
        <v>510</v>
      </c>
      <c r="C151" s="8" t="s">
        <v>562</v>
      </c>
      <c r="D151" s="8" t="s">
        <v>534</v>
      </c>
      <c r="E151" s="8">
        <v>1</v>
      </c>
      <c r="F151" s="8">
        <v>5100</v>
      </c>
      <c r="G151" s="8">
        <f t="shared" si="4"/>
        <v>5100</v>
      </c>
      <c r="H151" s="9" t="s">
        <v>552</v>
      </c>
    </row>
    <row r="152" spans="1:8">
      <c r="A152" s="7">
        <v>150</v>
      </c>
      <c r="B152" s="8"/>
      <c r="C152" s="8" t="s">
        <v>554</v>
      </c>
      <c r="D152" s="8" t="s">
        <v>534</v>
      </c>
      <c r="E152" s="8">
        <v>1</v>
      </c>
      <c r="F152" s="8">
        <v>3100</v>
      </c>
      <c r="G152" s="8">
        <f t="shared" si="4"/>
        <v>3100</v>
      </c>
      <c r="H152" s="9" t="s">
        <v>552</v>
      </c>
    </row>
    <row r="153" spans="1:8">
      <c r="A153" s="7">
        <v>151</v>
      </c>
      <c r="B153" s="8"/>
      <c r="C153" s="8" t="s">
        <v>554</v>
      </c>
      <c r="D153" s="8" t="s">
        <v>534</v>
      </c>
      <c r="E153" s="8">
        <v>1</v>
      </c>
      <c r="F153" s="8">
        <v>3100</v>
      </c>
      <c r="G153" s="8">
        <f t="shared" si="4"/>
        <v>3100</v>
      </c>
      <c r="H153" s="9" t="s">
        <v>552</v>
      </c>
    </row>
    <row r="154" spans="1:8">
      <c r="A154" s="7">
        <v>152</v>
      </c>
      <c r="B154" s="8"/>
      <c r="C154" s="8" t="s">
        <v>555</v>
      </c>
      <c r="D154" s="8" t="s">
        <v>534</v>
      </c>
      <c r="E154" s="8">
        <v>2</v>
      </c>
      <c r="F154" s="8">
        <v>800</v>
      </c>
      <c r="G154" s="8">
        <f t="shared" si="4"/>
        <v>1600</v>
      </c>
      <c r="H154" s="9" t="s">
        <v>552</v>
      </c>
    </row>
    <row r="155" spans="1:8">
      <c r="A155" s="7">
        <v>153</v>
      </c>
      <c r="B155" s="8"/>
      <c r="C155" s="8" t="s">
        <v>556</v>
      </c>
      <c r="D155" s="8" t="s">
        <v>534</v>
      </c>
      <c r="E155" s="8">
        <v>2</v>
      </c>
      <c r="F155" s="8">
        <v>1000</v>
      </c>
      <c r="G155" s="8">
        <f t="shared" si="4"/>
        <v>2000</v>
      </c>
      <c r="H155" s="9" t="s">
        <v>552</v>
      </c>
    </row>
    <row r="156" spans="1:8">
      <c r="A156" s="7">
        <v>154</v>
      </c>
      <c r="B156" s="8"/>
      <c r="C156" s="8" t="s">
        <v>557</v>
      </c>
      <c r="D156" s="8" t="s">
        <v>534</v>
      </c>
      <c r="E156" s="8">
        <v>2</v>
      </c>
      <c r="F156" s="8">
        <v>800</v>
      </c>
      <c r="G156" s="8">
        <f t="shared" si="4"/>
        <v>1600</v>
      </c>
      <c r="H156" s="9" t="s">
        <v>552</v>
      </c>
    </row>
    <row r="157" spans="1:8">
      <c r="A157" s="7">
        <v>155</v>
      </c>
      <c r="B157" s="8"/>
      <c r="C157" s="8" t="s">
        <v>558</v>
      </c>
      <c r="D157" s="8" t="s">
        <v>534</v>
      </c>
      <c r="E157" s="8">
        <v>2</v>
      </c>
      <c r="F157" s="8">
        <v>600</v>
      </c>
      <c r="G157" s="8">
        <f t="shared" si="4"/>
        <v>1200</v>
      </c>
      <c r="H157" s="9" t="s">
        <v>552</v>
      </c>
    </row>
    <row r="158" spans="1:8">
      <c r="A158" s="7">
        <v>156</v>
      </c>
      <c r="B158" s="8"/>
      <c r="C158" s="8" t="s">
        <v>559</v>
      </c>
      <c r="D158" s="8" t="s">
        <v>534</v>
      </c>
      <c r="E158" s="8">
        <v>1</v>
      </c>
      <c r="F158" s="8">
        <v>600</v>
      </c>
      <c r="G158" s="8">
        <f t="shared" si="4"/>
        <v>600</v>
      </c>
      <c r="H158" s="9" t="s">
        <v>552</v>
      </c>
    </row>
    <row r="159" spans="1:8">
      <c r="A159" s="7">
        <v>157</v>
      </c>
      <c r="B159" s="8"/>
      <c r="C159" s="8" t="s">
        <v>560</v>
      </c>
      <c r="D159" s="8" t="s">
        <v>534</v>
      </c>
      <c r="E159" s="8">
        <v>1</v>
      </c>
      <c r="F159" s="8">
        <v>600</v>
      </c>
      <c r="G159" s="8">
        <f t="shared" si="4"/>
        <v>600</v>
      </c>
      <c r="H159" s="9" t="s">
        <v>552</v>
      </c>
    </row>
    <row r="160" spans="1:8">
      <c r="A160" s="7">
        <v>158</v>
      </c>
      <c r="B160" s="8"/>
      <c r="C160" s="8" t="s">
        <v>561</v>
      </c>
      <c r="D160" s="8" t="s">
        <v>534</v>
      </c>
      <c r="E160" s="8">
        <v>1</v>
      </c>
      <c r="F160" s="8">
        <v>1000</v>
      </c>
      <c r="G160" s="8">
        <f t="shared" si="4"/>
        <v>1000</v>
      </c>
      <c r="H160" s="9" t="s">
        <v>552</v>
      </c>
    </row>
    <row r="161" spans="1:8">
      <c r="A161" s="7">
        <v>159</v>
      </c>
      <c r="B161" s="8"/>
      <c r="C161" s="8" t="s">
        <v>561</v>
      </c>
      <c r="D161" s="8" t="s">
        <v>534</v>
      </c>
      <c r="E161" s="8">
        <v>1</v>
      </c>
      <c r="F161" s="8">
        <v>1000</v>
      </c>
      <c r="G161" s="8">
        <f t="shared" si="4"/>
        <v>1000</v>
      </c>
      <c r="H161" s="9" t="s">
        <v>552</v>
      </c>
    </row>
    <row r="162" ht="14.25" spans="1:8">
      <c r="A162" s="10"/>
      <c r="B162" s="11" t="s">
        <v>463</v>
      </c>
      <c r="C162" s="11"/>
      <c r="D162" s="11"/>
      <c r="E162" s="11"/>
      <c r="F162" s="11"/>
      <c r="G162" s="11">
        <f>SUM(G3:G161)</f>
        <v>293800</v>
      </c>
      <c r="H162" s="12"/>
    </row>
    <row r="163" spans="2:8">
      <c r="B163" s="13"/>
      <c r="C163" s="13"/>
      <c r="D163" s="13"/>
      <c r="E163" s="13"/>
      <c r="F163" s="13"/>
      <c r="G163" s="13"/>
      <c r="H163" s="13"/>
    </row>
    <row r="164" spans="2:8">
      <c r="B164" s="13"/>
      <c r="C164" s="13"/>
      <c r="D164" s="13"/>
      <c r="E164" s="13"/>
      <c r="F164" s="13"/>
      <c r="G164" s="13"/>
      <c r="H164" s="13"/>
    </row>
    <row r="165" spans="2:8">
      <c r="B165" s="13"/>
      <c r="C165" s="13"/>
      <c r="D165" s="13"/>
      <c r="E165" s="13"/>
      <c r="F165" s="13"/>
      <c r="G165" s="13"/>
      <c r="H165" s="13"/>
    </row>
    <row r="166" spans="2:8">
      <c r="B166" s="13"/>
      <c r="C166" s="13"/>
      <c r="D166" s="13"/>
      <c r="E166" s="13"/>
      <c r="F166" s="13"/>
      <c r="G166" s="13"/>
      <c r="H166" s="13"/>
    </row>
    <row r="167" spans="2:8">
      <c r="B167" s="13"/>
      <c r="C167" s="13"/>
      <c r="D167" s="13"/>
      <c r="E167" s="13"/>
      <c r="F167" s="13"/>
      <c r="G167" s="13"/>
      <c r="H167" s="13"/>
    </row>
    <row r="168" spans="2:8">
      <c r="B168" s="13"/>
      <c r="C168" s="13"/>
      <c r="D168" s="13"/>
      <c r="E168" s="13"/>
      <c r="F168" s="13"/>
      <c r="G168" s="13"/>
      <c r="H168" s="13"/>
    </row>
    <row r="169" spans="2:8">
      <c r="B169" s="13"/>
      <c r="C169" s="13"/>
      <c r="D169" s="13"/>
      <c r="E169" s="13"/>
      <c r="F169" s="13"/>
      <c r="G169" s="13"/>
      <c r="H169" s="13"/>
    </row>
  </sheetData>
  <autoFilter ref="A2:H162">
    <extLst/>
  </autoFilter>
  <mergeCells count="15">
    <mergeCell ref="A1:H1"/>
    <mergeCell ref="B3:B4"/>
    <mergeCell ref="B17:B24"/>
    <mergeCell ref="B25:B34"/>
    <mergeCell ref="B35:B44"/>
    <mergeCell ref="B45:B57"/>
    <mergeCell ref="B58:B70"/>
    <mergeCell ref="B71:B81"/>
    <mergeCell ref="B82:B94"/>
    <mergeCell ref="B95:B105"/>
    <mergeCell ref="B106:B116"/>
    <mergeCell ref="B117:B131"/>
    <mergeCell ref="B132:B140"/>
    <mergeCell ref="B141:B150"/>
    <mergeCell ref="B151:B161"/>
  </mergeCells>
  <printOptions horizontalCentered="1"/>
  <pageMargins left="0.118055555555556" right="0.118055555555556" top="0.118055555555556" bottom="0.118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21" t="s">
        <v>205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29">
      <c r="A2" s="168" t="s">
        <v>1</v>
      </c>
      <c r="B2" s="168" t="s">
        <v>2</v>
      </c>
      <c r="C2" s="168" t="s">
        <v>3</v>
      </c>
      <c r="D2" s="168" t="s">
        <v>4</v>
      </c>
      <c r="E2" s="168" t="s">
        <v>5</v>
      </c>
      <c r="F2" s="168" t="s">
        <v>6</v>
      </c>
      <c r="G2" s="168" t="s">
        <v>7</v>
      </c>
      <c r="H2" s="168" t="s">
        <v>8</v>
      </c>
      <c r="I2" s="168" t="s">
        <v>9</v>
      </c>
      <c r="J2" s="168" t="s">
        <v>10</v>
      </c>
      <c r="K2" s="168" t="s">
        <v>11</v>
      </c>
      <c r="L2" s="168" t="s">
        <v>12</v>
      </c>
      <c r="M2" s="168" t="s">
        <v>13</v>
      </c>
      <c r="N2" s="168" t="s">
        <v>14</v>
      </c>
      <c r="O2" s="168" t="s">
        <v>15</v>
      </c>
      <c r="P2" s="168" t="s">
        <v>16</v>
      </c>
      <c r="Q2" s="168" t="s">
        <v>17</v>
      </c>
      <c r="R2" s="168" t="s">
        <v>18</v>
      </c>
      <c r="S2" s="168" t="s">
        <v>19</v>
      </c>
      <c r="T2" s="168" t="s">
        <v>20</v>
      </c>
      <c r="U2" s="168" t="s">
        <v>21</v>
      </c>
      <c r="V2" s="168" t="s">
        <v>22</v>
      </c>
      <c r="W2" s="168" t="s">
        <v>23</v>
      </c>
      <c r="X2" s="168" t="s">
        <v>24</v>
      </c>
      <c r="Y2" s="168" t="s">
        <v>25</v>
      </c>
      <c r="Z2" s="168" t="s">
        <v>26</v>
      </c>
      <c r="AA2" s="168" t="s">
        <v>27</v>
      </c>
      <c r="AB2" s="168" t="s">
        <v>28</v>
      </c>
      <c r="AC2" s="173" t="s">
        <v>206</v>
      </c>
    </row>
    <row r="3" spans="1:29">
      <c r="A3" s="168" t="s">
        <v>29</v>
      </c>
      <c r="B3" s="168" t="s">
        <v>38</v>
      </c>
      <c r="C3" s="168"/>
      <c r="D3" s="168"/>
      <c r="E3" s="168">
        <v>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>
        <f t="shared" ref="AB3:AB66" si="0">SUM(E3:AA3)</f>
        <v>2</v>
      </c>
      <c r="AC3" s="173">
        <f t="shared" ref="AC3:AC34" si="1">C3*D3*AB3/1000000</f>
        <v>0</v>
      </c>
    </row>
    <row r="4" spans="1:29">
      <c r="A4" s="168" t="s">
        <v>31</v>
      </c>
      <c r="B4" s="168" t="s">
        <v>207</v>
      </c>
      <c r="C4" s="168"/>
      <c r="D4" s="168"/>
      <c r="E4" s="168">
        <v>3</v>
      </c>
      <c r="F4" s="168">
        <v>1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>
        <f t="shared" si="0"/>
        <v>4</v>
      </c>
      <c r="AC4" s="173">
        <f t="shared" si="1"/>
        <v>0</v>
      </c>
    </row>
    <row r="5" spans="1:29">
      <c r="A5" s="168" t="s">
        <v>33</v>
      </c>
      <c r="B5" s="168" t="s">
        <v>124</v>
      </c>
      <c r="C5" s="168"/>
      <c r="D5" s="168"/>
      <c r="E5" s="168">
        <v>2</v>
      </c>
      <c r="F5" s="168">
        <v>3</v>
      </c>
      <c r="G5" s="168"/>
      <c r="H5" s="168">
        <v>3</v>
      </c>
      <c r="I5" s="168">
        <v>3</v>
      </c>
      <c r="J5" s="168">
        <v>3</v>
      </c>
      <c r="K5" s="168">
        <v>3</v>
      </c>
      <c r="L5" s="168">
        <v>3</v>
      </c>
      <c r="M5" s="168">
        <v>3</v>
      </c>
      <c r="N5" s="168">
        <v>3</v>
      </c>
      <c r="O5" s="168">
        <v>3</v>
      </c>
      <c r="P5" s="168">
        <v>3</v>
      </c>
      <c r="Q5" s="168">
        <v>3</v>
      </c>
      <c r="R5" s="168">
        <v>3</v>
      </c>
      <c r="S5" s="168">
        <v>3</v>
      </c>
      <c r="T5" s="168">
        <v>3</v>
      </c>
      <c r="U5" s="168">
        <v>3</v>
      </c>
      <c r="V5" s="168">
        <v>3</v>
      </c>
      <c r="W5" s="168">
        <v>3</v>
      </c>
      <c r="X5" s="168"/>
      <c r="Y5" s="168"/>
      <c r="Z5" s="168"/>
      <c r="AA5" s="168"/>
      <c r="AB5" s="168">
        <f t="shared" si="0"/>
        <v>53</v>
      </c>
      <c r="AC5" s="173">
        <f t="shared" si="1"/>
        <v>0</v>
      </c>
    </row>
    <row r="6" spans="1:29">
      <c r="A6" s="168" t="s">
        <v>35</v>
      </c>
      <c r="B6" s="168" t="s">
        <v>208</v>
      </c>
      <c r="C6" s="168"/>
      <c r="D6" s="168"/>
      <c r="E6" s="168">
        <v>3</v>
      </c>
      <c r="F6" s="168">
        <v>3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>
        <f t="shared" si="0"/>
        <v>6</v>
      </c>
      <c r="AC6" s="173">
        <f t="shared" si="1"/>
        <v>0</v>
      </c>
    </row>
    <row r="7" spans="1:29">
      <c r="A7" s="168" t="s">
        <v>37</v>
      </c>
      <c r="B7" s="168" t="s">
        <v>86</v>
      </c>
      <c r="C7" s="168"/>
      <c r="D7" s="168"/>
      <c r="E7" s="168"/>
      <c r="F7" s="168">
        <v>1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>
        <f t="shared" si="0"/>
        <v>1</v>
      </c>
      <c r="AC7" s="173">
        <f t="shared" si="1"/>
        <v>0</v>
      </c>
    </row>
    <row r="8" spans="1:29">
      <c r="A8" s="168" t="s">
        <v>39</v>
      </c>
      <c r="B8" s="168" t="s">
        <v>48</v>
      </c>
      <c r="C8" s="168"/>
      <c r="D8" s="168"/>
      <c r="E8" s="168"/>
      <c r="F8" s="168">
        <v>2</v>
      </c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>
        <f t="shared" si="0"/>
        <v>2</v>
      </c>
      <c r="AC8" s="173">
        <f t="shared" si="1"/>
        <v>0</v>
      </c>
    </row>
    <row r="9" spans="1:29">
      <c r="A9" s="168" t="s">
        <v>41</v>
      </c>
      <c r="B9" s="168" t="s">
        <v>209</v>
      </c>
      <c r="C9" s="168"/>
      <c r="D9" s="168"/>
      <c r="E9" s="168"/>
      <c r="F9" s="168">
        <v>1</v>
      </c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>
        <f t="shared" si="0"/>
        <v>1</v>
      </c>
      <c r="AC9" s="173">
        <f t="shared" si="1"/>
        <v>0</v>
      </c>
    </row>
    <row r="10" spans="1:29">
      <c r="A10" s="168" t="s">
        <v>43</v>
      </c>
      <c r="B10" s="168" t="s">
        <v>210</v>
      </c>
      <c r="C10" s="168"/>
      <c r="D10" s="168"/>
      <c r="E10" s="168"/>
      <c r="F10" s="168">
        <v>1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>
        <f t="shared" si="0"/>
        <v>1</v>
      </c>
      <c r="AC10" s="173">
        <f t="shared" si="1"/>
        <v>0</v>
      </c>
    </row>
    <row r="11" spans="1:29">
      <c r="A11" s="168" t="s">
        <v>45</v>
      </c>
      <c r="B11" s="168" t="s">
        <v>211</v>
      </c>
      <c r="C11" s="168"/>
      <c r="D11" s="168"/>
      <c r="E11" s="168"/>
      <c r="F11" s="168">
        <v>1</v>
      </c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>
        <f t="shared" si="0"/>
        <v>1</v>
      </c>
      <c r="AC11" s="173">
        <f t="shared" si="1"/>
        <v>0</v>
      </c>
    </row>
    <row r="12" spans="1:29">
      <c r="A12" s="168" t="s">
        <v>47</v>
      </c>
      <c r="B12" s="168" t="s">
        <v>212</v>
      </c>
      <c r="C12" s="168"/>
      <c r="D12" s="168"/>
      <c r="E12" s="168"/>
      <c r="F12" s="168">
        <v>1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>
        <f t="shared" si="0"/>
        <v>1</v>
      </c>
      <c r="AC12" s="173">
        <f t="shared" si="1"/>
        <v>0</v>
      </c>
    </row>
    <row r="13" spans="1:29">
      <c r="A13" s="168" t="s">
        <v>49</v>
      </c>
      <c r="B13" s="168" t="s">
        <v>213</v>
      </c>
      <c r="C13" s="168"/>
      <c r="D13" s="168"/>
      <c r="E13" s="168"/>
      <c r="F13" s="168">
        <v>1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>
        <f t="shared" si="0"/>
        <v>1</v>
      </c>
      <c r="AC13" s="173">
        <f t="shared" si="1"/>
        <v>0</v>
      </c>
    </row>
    <row r="14" spans="1:29">
      <c r="A14" s="168" t="s">
        <v>51</v>
      </c>
      <c r="B14" s="168" t="s">
        <v>214</v>
      </c>
      <c r="C14" s="168"/>
      <c r="D14" s="168"/>
      <c r="E14" s="168"/>
      <c r="F14" s="168">
        <v>2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>
        <f t="shared" si="0"/>
        <v>2</v>
      </c>
      <c r="AC14" s="173">
        <f t="shared" si="1"/>
        <v>0</v>
      </c>
    </row>
    <row r="15" spans="1:29">
      <c r="A15" s="168" t="s">
        <v>53</v>
      </c>
      <c r="B15" s="168" t="s">
        <v>215</v>
      </c>
      <c r="C15" s="168"/>
      <c r="D15" s="168"/>
      <c r="E15" s="168"/>
      <c r="F15" s="168">
        <v>1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>
        <f t="shared" si="0"/>
        <v>1</v>
      </c>
      <c r="AC15" s="173">
        <f t="shared" si="1"/>
        <v>0</v>
      </c>
    </row>
    <row r="16" spans="1:29">
      <c r="A16" s="168" t="s">
        <v>55</v>
      </c>
      <c r="B16" s="168" t="s">
        <v>44</v>
      </c>
      <c r="C16" s="168"/>
      <c r="D16" s="168"/>
      <c r="E16" s="168"/>
      <c r="F16" s="168">
        <v>1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>
        <f t="shared" si="0"/>
        <v>1</v>
      </c>
      <c r="AC16" s="173">
        <f t="shared" si="1"/>
        <v>0</v>
      </c>
    </row>
    <row r="17" spans="1:29">
      <c r="A17" s="168" t="s">
        <v>57</v>
      </c>
      <c r="B17" s="168" t="s">
        <v>216</v>
      </c>
      <c r="C17" s="168"/>
      <c r="D17" s="168"/>
      <c r="E17" s="168"/>
      <c r="F17" s="168">
        <v>1</v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>
        <f t="shared" si="0"/>
        <v>1</v>
      </c>
      <c r="AC17" s="173">
        <f t="shared" si="1"/>
        <v>0</v>
      </c>
    </row>
    <row r="18" spans="1:29">
      <c r="A18" s="168" t="s">
        <v>59</v>
      </c>
      <c r="B18" s="168" t="s">
        <v>217</v>
      </c>
      <c r="C18" s="168"/>
      <c r="D18" s="168"/>
      <c r="E18" s="168"/>
      <c r="F18" s="168">
        <v>1</v>
      </c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>
        <f t="shared" si="0"/>
        <v>1</v>
      </c>
      <c r="AC18" s="173">
        <f t="shared" si="1"/>
        <v>0</v>
      </c>
    </row>
    <row r="19" spans="1:29">
      <c r="A19" s="168" t="s">
        <v>61</v>
      </c>
      <c r="B19" s="168" t="s">
        <v>218</v>
      </c>
      <c r="C19" s="168"/>
      <c r="D19" s="168"/>
      <c r="E19" s="168"/>
      <c r="F19" s="168">
        <v>2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>
        <f t="shared" si="0"/>
        <v>2</v>
      </c>
      <c r="AC19" s="173">
        <f t="shared" si="1"/>
        <v>0</v>
      </c>
    </row>
    <row r="20" spans="1:29">
      <c r="A20" s="168" t="s">
        <v>63</v>
      </c>
      <c r="B20" s="168" t="s">
        <v>219</v>
      </c>
      <c r="C20" s="168"/>
      <c r="D20" s="168"/>
      <c r="E20" s="168"/>
      <c r="F20" s="168">
        <v>1</v>
      </c>
      <c r="G20" s="168">
        <v>1</v>
      </c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>
        <f t="shared" si="0"/>
        <v>2</v>
      </c>
      <c r="AC20" s="173">
        <f t="shared" si="1"/>
        <v>0</v>
      </c>
    </row>
    <row r="21" spans="1:29">
      <c r="A21" s="168" t="s">
        <v>65</v>
      </c>
      <c r="B21" s="168" t="s">
        <v>220</v>
      </c>
      <c r="C21" s="168"/>
      <c r="D21" s="168"/>
      <c r="E21" s="168"/>
      <c r="F21" s="168">
        <v>2</v>
      </c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>
        <f t="shared" si="0"/>
        <v>2</v>
      </c>
      <c r="AC21" s="173">
        <f t="shared" si="1"/>
        <v>0</v>
      </c>
    </row>
    <row r="22" spans="1:29">
      <c r="A22" s="168" t="s">
        <v>67</v>
      </c>
      <c r="B22" s="168" t="s">
        <v>204</v>
      </c>
      <c r="C22" s="168"/>
      <c r="D22" s="168"/>
      <c r="E22" s="168"/>
      <c r="F22" s="168">
        <v>2</v>
      </c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>
        <f t="shared" si="0"/>
        <v>2</v>
      </c>
      <c r="AC22" s="173">
        <f t="shared" si="1"/>
        <v>0</v>
      </c>
    </row>
    <row r="23" spans="1:29">
      <c r="A23" s="168" t="s">
        <v>69</v>
      </c>
      <c r="B23" s="168" t="s">
        <v>221</v>
      </c>
      <c r="C23" s="168"/>
      <c r="D23" s="168"/>
      <c r="E23" s="168"/>
      <c r="F23" s="168">
        <v>3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>
        <f t="shared" si="0"/>
        <v>3</v>
      </c>
      <c r="AC23" s="173">
        <f t="shared" si="1"/>
        <v>0</v>
      </c>
    </row>
    <row r="24" spans="1:29">
      <c r="A24" s="168" t="s">
        <v>71</v>
      </c>
      <c r="B24" s="168" t="s">
        <v>222</v>
      </c>
      <c r="C24" s="168"/>
      <c r="D24" s="168"/>
      <c r="E24" s="168"/>
      <c r="F24" s="168">
        <v>2</v>
      </c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>
        <f t="shared" si="0"/>
        <v>2</v>
      </c>
      <c r="AC24" s="173">
        <f t="shared" si="1"/>
        <v>0</v>
      </c>
    </row>
    <row r="25" spans="1:29">
      <c r="A25" s="168" t="s">
        <v>223</v>
      </c>
      <c r="B25" s="168" t="s">
        <v>224</v>
      </c>
      <c r="C25" s="168"/>
      <c r="D25" s="168"/>
      <c r="E25" s="168"/>
      <c r="F25" s="168">
        <v>2</v>
      </c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>
        <f t="shared" si="0"/>
        <v>2</v>
      </c>
      <c r="AC25" s="173">
        <f t="shared" si="1"/>
        <v>0</v>
      </c>
    </row>
    <row r="26" spans="1:29">
      <c r="A26" s="168" t="s">
        <v>73</v>
      </c>
      <c r="B26" s="168" t="s">
        <v>225</v>
      </c>
      <c r="C26" s="168"/>
      <c r="D26" s="168"/>
      <c r="E26" s="168"/>
      <c r="F26" s="168">
        <v>1</v>
      </c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>
        <f t="shared" si="0"/>
        <v>1</v>
      </c>
      <c r="AC26" s="173">
        <f t="shared" si="1"/>
        <v>0</v>
      </c>
    </row>
    <row r="27" spans="1:29">
      <c r="A27" s="168" t="s">
        <v>75</v>
      </c>
      <c r="B27" s="168" t="s">
        <v>226</v>
      </c>
      <c r="C27" s="168"/>
      <c r="D27" s="168"/>
      <c r="E27" s="168"/>
      <c r="F27" s="168">
        <v>1</v>
      </c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>
        <f t="shared" si="0"/>
        <v>1</v>
      </c>
      <c r="AC27" s="173">
        <f t="shared" si="1"/>
        <v>0</v>
      </c>
    </row>
    <row r="28" spans="1:29">
      <c r="A28" s="168" t="s">
        <v>77</v>
      </c>
      <c r="B28" s="168" t="s">
        <v>110</v>
      </c>
      <c r="C28" s="168"/>
      <c r="D28" s="168"/>
      <c r="E28" s="168"/>
      <c r="F28" s="168"/>
      <c r="G28" s="168">
        <v>1</v>
      </c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>
        <f t="shared" si="0"/>
        <v>1</v>
      </c>
      <c r="AC28" s="173">
        <f t="shared" si="1"/>
        <v>0</v>
      </c>
    </row>
    <row r="29" spans="1:29">
      <c r="A29" s="168" t="s">
        <v>79</v>
      </c>
      <c r="B29" s="168" t="s">
        <v>90</v>
      </c>
      <c r="C29" s="168"/>
      <c r="D29" s="168"/>
      <c r="E29" s="168"/>
      <c r="F29" s="168"/>
      <c r="G29" s="168">
        <v>3</v>
      </c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>
        <f t="shared" si="0"/>
        <v>3</v>
      </c>
      <c r="AC29" s="173">
        <f t="shared" si="1"/>
        <v>0</v>
      </c>
    </row>
    <row r="30" spans="1:29">
      <c r="A30" s="168" t="s">
        <v>81</v>
      </c>
      <c r="B30" s="168" t="s">
        <v>88</v>
      </c>
      <c r="C30" s="168"/>
      <c r="D30" s="168"/>
      <c r="E30" s="168"/>
      <c r="F30" s="168"/>
      <c r="G30" s="168">
        <v>1</v>
      </c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>
        <f t="shared" si="0"/>
        <v>1</v>
      </c>
      <c r="AC30" s="173">
        <f t="shared" si="1"/>
        <v>0</v>
      </c>
    </row>
    <row r="31" spans="1:29">
      <c r="A31" s="168" t="s">
        <v>83</v>
      </c>
      <c r="B31" s="168" t="s">
        <v>122</v>
      </c>
      <c r="C31" s="168"/>
      <c r="D31" s="168"/>
      <c r="E31" s="168"/>
      <c r="F31" s="168"/>
      <c r="G31" s="168">
        <v>5</v>
      </c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>
        <f t="shared" si="0"/>
        <v>5</v>
      </c>
      <c r="AC31" s="173">
        <f t="shared" si="1"/>
        <v>0</v>
      </c>
    </row>
    <row r="32" spans="1:29">
      <c r="A32" s="168" t="s">
        <v>85</v>
      </c>
      <c r="B32" s="168" t="s">
        <v>227</v>
      </c>
      <c r="C32" s="168"/>
      <c r="D32" s="168"/>
      <c r="E32" s="168"/>
      <c r="F32" s="168"/>
      <c r="G32" s="168">
        <v>1</v>
      </c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>
        <f t="shared" si="0"/>
        <v>1</v>
      </c>
      <c r="AC32" s="173">
        <f t="shared" si="1"/>
        <v>0</v>
      </c>
    </row>
    <row r="33" spans="1:29">
      <c r="A33" s="168" t="s">
        <v>87</v>
      </c>
      <c r="B33" s="168" t="s">
        <v>228</v>
      </c>
      <c r="C33" s="168"/>
      <c r="D33" s="168"/>
      <c r="E33" s="168"/>
      <c r="F33" s="168"/>
      <c r="G33" s="168">
        <v>1</v>
      </c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>
        <f t="shared" si="0"/>
        <v>1</v>
      </c>
      <c r="AC33" s="173">
        <f t="shared" si="1"/>
        <v>0</v>
      </c>
    </row>
    <row r="34" spans="1:29">
      <c r="A34" s="168" t="s">
        <v>89</v>
      </c>
      <c r="B34" s="168" t="s">
        <v>229</v>
      </c>
      <c r="C34" s="168"/>
      <c r="D34" s="168"/>
      <c r="E34" s="168"/>
      <c r="F34" s="168"/>
      <c r="G34" s="168">
        <v>1</v>
      </c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>
        <f t="shared" si="0"/>
        <v>1</v>
      </c>
      <c r="AC34" s="173">
        <f t="shared" si="1"/>
        <v>0</v>
      </c>
    </row>
    <row r="35" spans="1:29">
      <c r="A35" s="168" t="s">
        <v>91</v>
      </c>
      <c r="B35" s="168" t="s">
        <v>112</v>
      </c>
      <c r="C35" s="168"/>
      <c r="D35" s="168"/>
      <c r="E35" s="168"/>
      <c r="F35" s="168"/>
      <c r="G35" s="168">
        <v>1</v>
      </c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>
        <f t="shared" si="0"/>
        <v>1</v>
      </c>
      <c r="AC35" s="173">
        <f t="shared" ref="AC35:AC64" si="2">C35*D35*AB35/1000000</f>
        <v>0</v>
      </c>
    </row>
    <row r="36" spans="1:29">
      <c r="A36" s="168" t="s">
        <v>93</v>
      </c>
      <c r="B36" s="168" t="s">
        <v>139</v>
      </c>
      <c r="C36" s="168"/>
      <c r="D36" s="168"/>
      <c r="E36" s="168"/>
      <c r="F36" s="168"/>
      <c r="G36" s="168">
        <v>2</v>
      </c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>
        <f t="shared" si="0"/>
        <v>2</v>
      </c>
      <c r="AC36" s="173">
        <f t="shared" si="2"/>
        <v>0</v>
      </c>
    </row>
    <row r="37" spans="1:29">
      <c r="A37" s="168" t="s">
        <v>95</v>
      </c>
      <c r="B37" s="168" t="s">
        <v>230</v>
      </c>
      <c r="C37" s="168"/>
      <c r="D37" s="168"/>
      <c r="E37" s="168"/>
      <c r="F37" s="168"/>
      <c r="G37" s="168">
        <v>1</v>
      </c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>
        <f t="shared" si="0"/>
        <v>1</v>
      </c>
      <c r="AC37" s="173">
        <f t="shared" si="2"/>
        <v>0</v>
      </c>
    </row>
    <row r="38" spans="1:29">
      <c r="A38" s="168" t="s">
        <v>97</v>
      </c>
      <c r="B38" s="168" t="s">
        <v>231</v>
      </c>
      <c r="C38" s="168"/>
      <c r="D38" s="168"/>
      <c r="E38" s="168"/>
      <c r="F38" s="168"/>
      <c r="G38" s="168">
        <v>1</v>
      </c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>
        <f t="shared" si="0"/>
        <v>1</v>
      </c>
      <c r="AC38" s="173">
        <f t="shared" si="2"/>
        <v>0</v>
      </c>
    </row>
    <row r="39" spans="1:29">
      <c r="A39" s="168" t="s">
        <v>99</v>
      </c>
      <c r="B39" s="168" t="s">
        <v>232</v>
      </c>
      <c r="C39" s="168"/>
      <c r="D39" s="168"/>
      <c r="E39" s="168"/>
      <c r="F39" s="168"/>
      <c r="G39" s="168">
        <v>1</v>
      </c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>
        <f t="shared" si="0"/>
        <v>1</v>
      </c>
      <c r="AC39" s="173">
        <f t="shared" si="2"/>
        <v>0</v>
      </c>
    </row>
    <row r="40" spans="1:29">
      <c r="A40" s="168" t="s">
        <v>101</v>
      </c>
      <c r="B40" s="168" t="s">
        <v>233</v>
      </c>
      <c r="C40" s="168"/>
      <c r="D40" s="168"/>
      <c r="E40" s="168"/>
      <c r="F40" s="168"/>
      <c r="G40" s="168">
        <v>1</v>
      </c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>
        <f t="shared" si="0"/>
        <v>1</v>
      </c>
      <c r="AC40" s="173">
        <f t="shared" si="2"/>
        <v>0</v>
      </c>
    </row>
    <row r="41" spans="1:29">
      <c r="A41" s="168" t="s">
        <v>103</v>
      </c>
      <c r="B41" s="168" t="s">
        <v>234</v>
      </c>
      <c r="C41" s="168"/>
      <c r="D41" s="168"/>
      <c r="E41" s="168"/>
      <c r="F41" s="168"/>
      <c r="G41" s="168">
        <v>1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>
        <f t="shared" si="0"/>
        <v>1</v>
      </c>
      <c r="AC41" s="173">
        <f t="shared" si="2"/>
        <v>0</v>
      </c>
    </row>
    <row r="42" spans="1:29">
      <c r="A42" s="168" t="s">
        <v>105</v>
      </c>
      <c r="B42" s="168" t="s">
        <v>235</v>
      </c>
      <c r="C42" s="168"/>
      <c r="D42" s="168"/>
      <c r="E42" s="168"/>
      <c r="F42" s="168"/>
      <c r="G42" s="168">
        <v>2</v>
      </c>
      <c r="H42" s="168">
        <v>4</v>
      </c>
      <c r="I42" s="168">
        <v>4</v>
      </c>
      <c r="J42" s="168">
        <v>4</v>
      </c>
      <c r="K42" s="168">
        <v>4</v>
      </c>
      <c r="L42" s="168">
        <v>4</v>
      </c>
      <c r="M42" s="168">
        <v>4</v>
      </c>
      <c r="N42" s="168">
        <v>4</v>
      </c>
      <c r="O42" s="168">
        <v>4</v>
      </c>
      <c r="P42" s="168">
        <v>4</v>
      </c>
      <c r="Q42" s="168">
        <v>4</v>
      </c>
      <c r="R42" s="168">
        <v>4</v>
      </c>
      <c r="S42" s="168">
        <v>4</v>
      </c>
      <c r="T42" s="168">
        <v>4</v>
      </c>
      <c r="U42" s="168">
        <v>4</v>
      </c>
      <c r="V42" s="168">
        <v>4</v>
      </c>
      <c r="W42" s="168">
        <v>4</v>
      </c>
      <c r="X42" s="168"/>
      <c r="Y42" s="168"/>
      <c r="Z42" s="168"/>
      <c r="AA42" s="168"/>
      <c r="AB42" s="168">
        <f t="shared" si="0"/>
        <v>66</v>
      </c>
      <c r="AC42" s="173">
        <f t="shared" si="2"/>
        <v>0</v>
      </c>
    </row>
    <row r="43" spans="1:29">
      <c r="A43" s="168" t="s">
        <v>107</v>
      </c>
      <c r="B43" s="168" t="s">
        <v>236</v>
      </c>
      <c r="C43" s="168"/>
      <c r="D43" s="168"/>
      <c r="E43" s="168"/>
      <c r="F43" s="168"/>
      <c r="G43" s="168">
        <v>2</v>
      </c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>
        <f t="shared" si="0"/>
        <v>2</v>
      </c>
      <c r="AC43" s="173">
        <f t="shared" si="2"/>
        <v>0</v>
      </c>
    </row>
    <row r="44" spans="1:29">
      <c r="A44" s="168" t="s">
        <v>109</v>
      </c>
      <c r="B44" s="168" t="s">
        <v>237</v>
      </c>
      <c r="C44" s="168"/>
      <c r="D44" s="168"/>
      <c r="E44" s="168"/>
      <c r="F44" s="168"/>
      <c r="G44" s="168">
        <v>2</v>
      </c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>
        <f t="shared" si="0"/>
        <v>2</v>
      </c>
      <c r="AC44" s="173">
        <f t="shared" si="2"/>
        <v>0</v>
      </c>
    </row>
    <row r="45" spans="1:29">
      <c r="A45" s="168" t="s">
        <v>111</v>
      </c>
      <c r="B45" s="168" t="s">
        <v>238</v>
      </c>
      <c r="C45" s="168"/>
      <c r="D45" s="168"/>
      <c r="E45" s="168"/>
      <c r="F45" s="168"/>
      <c r="G45" s="168">
        <v>2</v>
      </c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>
        <f t="shared" si="0"/>
        <v>2</v>
      </c>
      <c r="AC45" s="173">
        <f t="shared" si="2"/>
        <v>0</v>
      </c>
    </row>
    <row r="46" spans="1:29">
      <c r="A46" s="168" t="s">
        <v>113</v>
      </c>
      <c r="B46" s="168" t="s">
        <v>239</v>
      </c>
      <c r="C46" s="168"/>
      <c r="D46" s="168"/>
      <c r="E46" s="168"/>
      <c r="F46" s="168"/>
      <c r="G46" s="168">
        <v>1</v>
      </c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>
        <f t="shared" si="0"/>
        <v>1</v>
      </c>
      <c r="AC46" s="173">
        <f t="shared" si="2"/>
        <v>0</v>
      </c>
    </row>
    <row r="47" spans="1:29">
      <c r="A47" s="168" t="s">
        <v>115</v>
      </c>
      <c r="B47" s="168" t="s">
        <v>153</v>
      </c>
      <c r="C47" s="168"/>
      <c r="D47" s="168"/>
      <c r="E47" s="168"/>
      <c r="F47" s="168"/>
      <c r="G47" s="168">
        <v>2</v>
      </c>
      <c r="H47" s="168">
        <v>12</v>
      </c>
      <c r="I47" s="168">
        <v>12</v>
      </c>
      <c r="J47" s="168">
        <v>12</v>
      </c>
      <c r="K47" s="168">
        <v>12</v>
      </c>
      <c r="L47" s="168">
        <v>12</v>
      </c>
      <c r="M47" s="168">
        <v>12</v>
      </c>
      <c r="N47" s="168">
        <v>12</v>
      </c>
      <c r="O47" s="168">
        <v>12</v>
      </c>
      <c r="P47" s="168">
        <v>12</v>
      </c>
      <c r="Q47" s="168">
        <v>12</v>
      </c>
      <c r="R47" s="168">
        <v>12</v>
      </c>
      <c r="S47" s="168">
        <v>12</v>
      </c>
      <c r="T47" s="168">
        <v>12</v>
      </c>
      <c r="U47" s="168">
        <v>12</v>
      </c>
      <c r="V47" s="168">
        <v>12</v>
      </c>
      <c r="W47" s="168">
        <v>12</v>
      </c>
      <c r="X47" s="168"/>
      <c r="Y47" s="168"/>
      <c r="Z47" s="168"/>
      <c r="AA47" s="168"/>
      <c r="AB47" s="168">
        <f t="shared" si="0"/>
        <v>194</v>
      </c>
      <c r="AC47" s="173">
        <f t="shared" si="2"/>
        <v>0</v>
      </c>
    </row>
    <row r="48" s="172" customFormat="1" spans="1:30">
      <c r="A48" s="171" t="s">
        <v>117</v>
      </c>
      <c r="B48" s="171" t="s">
        <v>240</v>
      </c>
      <c r="C48" s="171"/>
      <c r="D48" s="171"/>
      <c r="E48" s="171"/>
      <c r="F48" s="171"/>
      <c r="G48" s="171">
        <v>2</v>
      </c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>
        <f t="shared" si="0"/>
        <v>2</v>
      </c>
      <c r="AC48" s="174">
        <f t="shared" si="2"/>
        <v>0</v>
      </c>
      <c r="AD48" s="172" t="s">
        <v>241</v>
      </c>
    </row>
    <row r="49" spans="1:29">
      <c r="A49" s="168" t="s">
        <v>119</v>
      </c>
      <c r="B49" s="168" t="s">
        <v>242</v>
      </c>
      <c r="C49" s="168"/>
      <c r="D49" s="168"/>
      <c r="E49" s="168"/>
      <c r="F49" s="168"/>
      <c r="G49" s="168">
        <v>2</v>
      </c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>
        <f t="shared" si="0"/>
        <v>2</v>
      </c>
      <c r="AC49" s="173">
        <f t="shared" si="2"/>
        <v>0</v>
      </c>
    </row>
    <row r="50" spans="1:29">
      <c r="A50" s="168" t="s">
        <v>121</v>
      </c>
      <c r="B50" s="168" t="s">
        <v>243</v>
      </c>
      <c r="C50" s="168"/>
      <c r="D50" s="168"/>
      <c r="E50" s="168"/>
      <c r="F50" s="168"/>
      <c r="G50" s="168">
        <v>2</v>
      </c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>
        <f t="shared" si="0"/>
        <v>2</v>
      </c>
      <c r="AC50" s="173">
        <f t="shared" si="2"/>
        <v>0</v>
      </c>
    </row>
    <row r="51" spans="1:29">
      <c r="A51" s="168" t="s">
        <v>123</v>
      </c>
      <c r="B51" s="168" t="s">
        <v>244</v>
      </c>
      <c r="C51" s="168"/>
      <c r="D51" s="168"/>
      <c r="E51" s="168"/>
      <c r="F51" s="168"/>
      <c r="G51" s="168">
        <v>1</v>
      </c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>
        <f t="shared" si="0"/>
        <v>1</v>
      </c>
      <c r="AC51" s="173">
        <f t="shared" si="2"/>
        <v>0</v>
      </c>
    </row>
    <row r="52" spans="1:29">
      <c r="A52" s="168" t="s">
        <v>125</v>
      </c>
      <c r="B52" s="168" t="s">
        <v>245</v>
      </c>
      <c r="C52" s="168"/>
      <c r="D52" s="168"/>
      <c r="E52" s="168"/>
      <c r="F52" s="168"/>
      <c r="G52" s="168">
        <v>3</v>
      </c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>
        <f t="shared" si="0"/>
        <v>3</v>
      </c>
      <c r="AC52" s="173">
        <f t="shared" si="2"/>
        <v>0</v>
      </c>
    </row>
    <row r="53" spans="1:29">
      <c r="A53" s="168" t="s">
        <v>127</v>
      </c>
      <c r="B53" s="168" t="s">
        <v>246</v>
      </c>
      <c r="C53" s="168"/>
      <c r="D53" s="168"/>
      <c r="E53" s="168"/>
      <c r="F53" s="168"/>
      <c r="G53" s="168">
        <v>2</v>
      </c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>
        <f t="shared" si="0"/>
        <v>2</v>
      </c>
      <c r="AC53" s="173">
        <f t="shared" si="2"/>
        <v>0</v>
      </c>
    </row>
    <row r="54" spans="1:29">
      <c r="A54" s="168" t="s">
        <v>129</v>
      </c>
      <c r="B54" s="168" t="s">
        <v>247</v>
      </c>
      <c r="C54" s="168"/>
      <c r="D54" s="168"/>
      <c r="E54" s="168"/>
      <c r="F54" s="168"/>
      <c r="G54" s="168">
        <v>2</v>
      </c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>
        <f t="shared" si="0"/>
        <v>2</v>
      </c>
      <c r="AC54" s="173">
        <f t="shared" si="2"/>
        <v>0</v>
      </c>
    </row>
    <row r="55" spans="1:29">
      <c r="A55" s="168" t="s">
        <v>131</v>
      </c>
      <c r="B55" s="169" t="s">
        <v>34</v>
      </c>
      <c r="C55" s="169"/>
      <c r="D55" s="169"/>
      <c r="E55" s="169"/>
      <c r="F55" s="169"/>
      <c r="G55" s="169">
        <v>3</v>
      </c>
      <c r="H55" s="169">
        <v>4</v>
      </c>
      <c r="I55" s="169">
        <v>4</v>
      </c>
      <c r="J55" s="169">
        <v>4</v>
      </c>
      <c r="K55" s="169">
        <v>4</v>
      </c>
      <c r="L55" s="169">
        <v>4</v>
      </c>
      <c r="M55" s="169">
        <v>4</v>
      </c>
      <c r="N55" s="169">
        <v>4</v>
      </c>
      <c r="O55" s="169">
        <v>4</v>
      </c>
      <c r="P55" s="169">
        <v>4</v>
      </c>
      <c r="Q55" s="169">
        <v>4</v>
      </c>
      <c r="R55" s="169">
        <v>4</v>
      </c>
      <c r="S55" s="169">
        <v>4</v>
      </c>
      <c r="T55" s="169">
        <v>4</v>
      </c>
      <c r="U55" s="169">
        <v>4</v>
      </c>
      <c r="V55" s="169">
        <v>4</v>
      </c>
      <c r="W55" s="169">
        <v>4</v>
      </c>
      <c r="X55" s="169"/>
      <c r="Y55" s="169"/>
      <c r="Z55" s="169"/>
      <c r="AA55" s="169"/>
      <c r="AB55" s="168">
        <f t="shared" si="0"/>
        <v>67</v>
      </c>
      <c r="AC55" s="175">
        <f t="shared" si="2"/>
        <v>0</v>
      </c>
    </row>
    <row r="56" spans="1:29">
      <c r="A56" s="168" t="s">
        <v>133</v>
      </c>
      <c r="B56" s="168" t="s">
        <v>248</v>
      </c>
      <c r="C56" s="168"/>
      <c r="D56" s="168"/>
      <c r="E56" s="168"/>
      <c r="F56" s="168"/>
      <c r="G56" s="168">
        <v>2</v>
      </c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>
        <f t="shared" si="0"/>
        <v>2</v>
      </c>
      <c r="AC56" s="173">
        <f t="shared" si="2"/>
        <v>0</v>
      </c>
    </row>
    <row r="57" spans="1:29">
      <c r="A57" s="168" t="s">
        <v>135</v>
      </c>
      <c r="B57" s="168" t="s">
        <v>249</v>
      </c>
      <c r="C57" s="168"/>
      <c r="D57" s="168"/>
      <c r="E57" s="168"/>
      <c r="F57" s="168"/>
      <c r="G57" s="168">
        <v>3</v>
      </c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>
        <f t="shared" si="0"/>
        <v>3</v>
      </c>
      <c r="AC57" s="173">
        <f t="shared" si="2"/>
        <v>0</v>
      </c>
    </row>
    <row r="58" spans="1:29">
      <c r="A58" s="168" t="s">
        <v>137</v>
      </c>
      <c r="B58" s="168" t="s">
        <v>92</v>
      </c>
      <c r="C58" s="168"/>
      <c r="D58" s="168"/>
      <c r="E58" s="168"/>
      <c r="F58" s="168"/>
      <c r="G58" s="168">
        <v>2</v>
      </c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>
        <f t="shared" si="0"/>
        <v>2</v>
      </c>
      <c r="AC58" s="173">
        <f t="shared" si="2"/>
        <v>0</v>
      </c>
    </row>
    <row r="59" spans="1:29">
      <c r="A59" s="168" t="s">
        <v>138</v>
      </c>
      <c r="B59" s="168" t="s">
        <v>250</v>
      </c>
      <c r="C59" s="168"/>
      <c r="D59" s="168"/>
      <c r="E59" s="168"/>
      <c r="F59" s="168"/>
      <c r="G59" s="168">
        <v>2</v>
      </c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>
        <f t="shared" si="0"/>
        <v>2</v>
      </c>
      <c r="AC59" s="173">
        <f t="shared" si="2"/>
        <v>0</v>
      </c>
    </row>
    <row r="60" spans="1:29">
      <c r="A60" s="168" t="s">
        <v>140</v>
      </c>
      <c r="B60" s="168" t="s">
        <v>102</v>
      </c>
      <c r="C60" s="168"/>
      <c r="D60" s="168"/>
      <c r="E60" s="168"/>
      <c r="F60" s="168"/>
      <c r="G60" s="168">
        <v>1</v>
      </c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>
        <f t="shared" si="0"/>
        <v>1</v>
      </c>
      <c r="AC60" s="173">
        <f t="shared" si="2"/>
        <v>0</v>
      </c>
    </row>
    <row r="61" spans="1:29">
      <c r="A61" s="168" t="s">
        <v>142</v>
      </c>
      <c r="B61" s="168" t="s">
        <v>251</v>
      </c>
      <c r="C61" s="168"/>
      <c r="D61" s="168"/>
      <c r="E61" s="168"/>
      <c r="F61" s="168"/>
      <c r="G61" s="168">
        <v>1</v>
      </c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>
        <f t="shared" si="0"/>
        <v>1</v>
      </c>
      <c r="AC61" s="173">
        <f t="shared" si="2"/>
        <v>0</v>
      </c>
    </row>
    <row r="62" spans="1:29">
      <c r="A62" s="168" t="s">
        <v>144</v>
      </c>
      <c r="B62" s="168" t="s">
        <v>252</v>
      </c>
      <c r="C62" s="168"/>
      <c r="D62" s="168"/>
      <c r="E62" s="168"/>
      <c r="F62" s="168"/>
      <c r="G62" s="168"/>
      <c r="H62" s="168">
        <v>2</v>
      </c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>
        <f t="shared" si="0"/>
        <v>2</v>
      </c>
      <c r="AC62" s="173">
        <f t="shared" si="2"/>
        <v>0</v>
      </c>
    </row>
    <row r="63" spans="1:29">
      <c r="A63" s="168" t="s">
        <v>146</v>
      </c>
      <c r="B63" s="168" t="s">
        <v>141</v>
      </c>
      <c r="C63" s="168"/>
      <c r="D63" s="168"/>
      <c r="E63" s="168"/>
      <c r="F63" s="168"/>
      <c r="G63" s="168"/>
      <c r="H63" s="168">
        <v>2</v>
      </c>
      <c r="I63" s="168">
        <v>2</v>
      </c>
      <c r="J63" s="168">
        <v>2</v>
      </c>
      <c r="K63" s="168">
        <v>2</v>
      </c>
      <c r="L63" s="168">
        <v>2</v>
      </c>
      <c r="M63" s="168">
        <v>2</v>
      </c>
      <c r="N63" s="168">
        <v>2</v>
      </c>
      <c r="O63" s="168">
        <v>2</v>
      </c>
      <c r="P63" s="168">
        <v>2</v>
      </c>
      <c r="Q63" s="168">
        <v>2</v>
      </c>
      <c r="R63" s="168">
        <v>2</v>
      </c>
      <c r="S63" s="168">
        <v>2</v>
      </c>
      <c r="T63" s="168">
        <v>2</v>
      </c>
      <c r="U63" s="168">
        <v>2</v>
      </c>
      <c r="V63" s="168">
        <v>2</v>
      </c>
      <c r="W63" s="168">
        <v>2</v>
      </c>
      <c r="X63" s="168"/>
      <c r="Y63" s="168"/>
      <c r="Z63" s="168"/>
      <c r="AA63" s="168"/>
      <c r="AB63" s="168">
        <f t="shared" si="0"/>
        <v>32</v>
      </c>
      <c r="AC63" s="173">
        <f t="shared" si="2"/>
        <v>0</v>
      </c>
    </row>
    <row r="64" spans="1:29">
      <c r="A64" s="168" t="s">
        <v>148</v>
      </c>
      <c r="B64" s="168" t="s">
        <v>253</v>
      </c>
      <c r="C64" s="168"/>
      <c r="D64" s="168"/>
      <c r="E64" s="168"/>
      <c r="F64" s="168"/>
      <c r="G64" s="168"/>
      <c r="H64" s="168">
        <v>6</v>
      </c>
      <c r="I64" s="168">
        <v>6</v>
      </c>
      <c r="J64" s="168">
        <v>6</v>
      </c>
      <c r="K64" s="168">
        <v>6</v>
      </c>
      <c r="L64" s="168">
        <v>6</v>
      </c>
      <c r="M64" s="168">
        <v>6</v>
      </c>
      <c r="N64" s="168">
        <v>6</v>
      </c>
      <c r="O64" s="168">
        <v>6</v>
      </c>
      <c r="P64" s="168">
        <v>6</v>
      </c>
      <c r="Q64" s="168">
        <v>6</v>
      </c>
      <c r="R64" s="168">
        <v>6</v>
      </c>
      <c r="S64" s="168">
        <v>6</v>
      </c>
      <c r="T64" s="168">
        <v>6</v>
      </c>
      <c r="U64" s="168">
        <v>6</v>
      </c>
      <c r="V64" s="168">
        <v>6</v>
      </c>
      <c r="W64" s="168">
        <v>6</v>
      </c>
      <c r="X64" s="168"/>
      <c r="Y64" s="168"/>
      <c r="Z64" s="168"/>
      <c r="AA64" s="168"/>
      <c r="AB64" s="168">
        <f t="shared" si="0"/>
        <v>96</v>
      </c>
      <c r="AC64" s="173">
        <f t="shared" si="2"/>
        <v>0</v>
      </c>
    </row>
    <row r="65" spans="1:29">
      <c r="A65" s="168" t="s">
        <v>150</v>
      </c>
      <c r="B65" s="168" t="s">
        <v>254</v>
      </c>
      <c r="C65" s="168"/>
      <c r="D65" s="168"/>
      <c r="E65" s="168"/>
      <c r="F65" s="168"/>
      <c r="G65" s="168"/>
      <c r="H65" s="168">
        <v>2</v>
      </c>
      <c r="I65" s="168">
        <v>2</v>
      </c>
      <c r="J65" s="168">
        <v>2</v>
      </c>
      <c r="K65" s="168">
        <v>2</v>
      </c>
      <c r="L65" s="168">
        <v>6</v>
      </c>
      <c r="M65" s="168">
        <v>6</v>
      </c>
      <c r="N65" s="168">
        <v>6</v>
      </c>
      <c r="O65" s="168">
        <v>6</v>
      </c>
      <c r="P65" s="168">
        <v>6</v>
      </c>
      <c r="Q65" s="168">
        <v>6</v>
      </c>
      <c r="R65" s="168">
        <v>6</v>
      </c>
      <c r="S65" s="168">
        <v>6</v>
      </c>
      <c r="T65" s="168">
        <v>6</v>
      </c>
      <c r="U65" s="168">
        <v>6</v>
      </c>
      <c r="V65" s="168">
        <v>6</v>
      </c>
      <c r="W65" s="168">
        <v>6</v>
      </c>
      <c r="X65" s="168"/>
      <c r="Y65" s="168"/>
      <c r="Z65" s="168"/>
      <c r="AA65" s="168"/>
      <c r="AB65" s="168">
        <f t="shared" si="0"/>
        <v>80</v>
      </c>
      <c r="AC65" s="173">
        <f t="shared" ref="AC65:AC84" si="3">C65*D65*AB65/1000000</f>
        <v>0</v>
      </c>
    </row>
    <row r="66" spans="1:29">
      <c r="A66" s="168" t="s">
        <v>152</v>
      </c>
      <c r="B66" s="168" t="s">
        <v>143</v>
      </c>
      <c r="C66" s="168"/>
      <c r="D66" s="168"/>
      <c r="E66" s="168"/>
      <c r="F66" s="168"/>
      <c r="G66" s="168"/>
      <c r="H66" s="168">
        <v>10</v>
      </c>
      <c r="I66" s="168">
        <v>10</v>
      </c>
      <c r="J66" s="168">
        <v>10</v>
      </c>
      <c r="K66" s="168">
        <v>10</v>
      </c>
      <c r="L66" s="168">
        <v>9</v>
      </c>
      <c r="M66" s="168">
        <v>9</v>
      </c>
      <c r="N66" s="168">
        <v>9</v>
      </c>
      <c r="O66" s="168">
        <v>9</v>
      </c>
      <c r="P66" s="168">
        <v>9</v>
      </c>
      <c r="Q66" s="168">
        <v>9</v>
      </c>
      <c r="R66" s="168">
        <v>9</v>
      </c>
      <c r="S66" s="168">
        <v>9</v>
      </c>
      <c r="T66" s="168">
        <v>9</v>
      </c>
      <c r="U66" s="168">
        <v>9</v>
      </c>
      <c r="V66" s="168">
        <v>9</v>
      </c>
      <c r="W66" s="168">
        <v>9</v>
      </c>
      <c r="X66" s="168"/>
      <c r="Y66" s="168"/>
      <c r="Z66" s="168"/>
      <c r="AA66" s="168"/>
      <c r="AB66" s="168">
        <f t="shared" si="0"/>
        <v>148</v>
      </c>
      <c r="AC66" s="173">
        <f t="shared" si="3"/>
        <v>0</v>
      </c>
    </row>
    <row r="67" spans="1:29">
      <c r="A67" s="168" t="s">
        <v>154</v>
      </c>
      <c r="B67" s="168" t="s">
        <v>145</v>
      </c>
      <c r="C67" s="168"/>
      <c r="D67" s="168"/>
      <c r="E67" s="168"/>
      <c r="F67" s="168"/>
      <c r="G67" s="168"/>
      <c r="H67" s="168">
        <v>6</v>
      </c>
      <c r="I67" s="168">
        <v>6</v>
      </c>
      <c r="J67" s="168">
        <v>6</v>
      </c>
      <c r="K67" s="168">
        <v>6</v>
      </c>
      <c r="L67" s="168">
        <v>6</v>
      </c>
      <c r="M67" s="168">
        <v>6</v>
      </c>
      <c r="N67" s="168">
        <v>6</v>
      </c>
      <c r="O67" s="168">
        <v>6</v>
      </c>
      <c r="P67" s="168">
        <v>6</v>
      </c>
      <c r="Q67" s="168">
        <v>6</v>
      </c>
      <c r="R67" s="168">
        <v>6</v>
      </c>
      <c r="S67" s="168">
        <v>6</v>
      </c>
      <c r="T67" s="168">
        <v>6</v>
      </c>
      <c r="U67" s="168">
        <v>6</v>
      </c>
      <c r="V67" s="168">
        <v>6</v>
      </c>
      <c r="W67" s="168">
        <v>6</v>
      </c>
      <c r="X67" s="168"/>
      <c r="Y67" s="168"/>
      <c r="Z67" s="168"/>
      <c r="AA67" s="168"/>
      <c r="AB67" s="168">
        <f t="shared" ref="AB67:AB86" si="4">SUM(E67:AA67)</f>
        <v>96</v>
      </c>
      <c r="AC67" s="173">
        <f t="shared" si="3"/>
        <v>0</v>
      </c>
    </row>
    <row r="68" spans="1:29">
      <c r="A68" s="168" t="s">
        <v>156</v>
      </c>
      <c r="B68" s="168" t="s">
        <v>151</v>
      </c>
      <c r="C68" s="168"/>
      <c r="D68" s="168"/>
      <c r="E68" s="168"/>
      <c r="F68" s="168"/>
      <c r="G68" s="168"/>
      <c r="H68" s="168">
        <v>6</v>
      </c>
      <c r="I68" s="168">
        <v>6</v>
      </c>
      <c r="J68" s="168">
        <v>6</v>
      </c>
      <c r="K68" s="168">
        <v>6</v>
      </c>
      <c r="L68" s="168">
        <v>6</v>
      </c>
      <c r="M68" s="168">
        <v>6</v>
      </c>
      <c r="N68" s="168">
        <v>6</v>
      </c>
      <c r="O68" s="168">
        <v>6</v>
      </c>
      <c r="P68" s="168">
        <v>6</v>
      </c>
      <c r="Q68" s="168">
        <v>6</v>
      </c>
      <c r="R68" s="168">
        <v>6</v>
      </c>
      <c r="S68" s="168">
        <v>6</v>
      </c>
      <c r="T68" s="168">
        <v>6</v>
      </c>
      <c r="U68" s="168">
        <v>6</v>
      </c>
      <c r="V68" s="168">
        <v>6</v>
      </c>
      <c r="W68" s="168">
        <v>6</v>
      </c>
      <c r="X68" s="168"/>
      <c r="Y68" s="168"/>
      <c r="Z68" s="168"/>
      <c r="AA68" s="168"/>
      <c r="AB68" s="168">
        <f t="shared" si="4"/>
        <v>96</v>
      </c>
      <c r="AC68" s="173">
        <f t="shared" si="3"/>
        <v>0</v>
      </c>
    </row>
    <row r="69" spans="1:29">
      <c r="A69" s="168" t="s">
        <v>158</v>
      </c>
      <c r="B69" s="168" t="s">
        <v>255</v>
      </c>
      <c r="C69" s="168"/>
      <c r="D69" s="168"/>
      <c r="E69" s="168"/>
      <c r="F69" s="168"/>
      <c r="G69" s="168"/>
      <c r="H69" s="168">
        <v>3</v>
      </c>
      <c r="I69" s="168">
        <v>4</v>
      </c>
      <c r="J69" s="168">
        <v>4</v>
      </c>
      <c r="K69" s="168">
        <v>4</v>
      </c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>
        <f t="shared" si="4"/>
        <v>15</v>
      </c>
      <c r="AC69" s="173">
        <f t="shared" si="3"/>
        <v>0</v>
      </c>
    </row>
    <row r="70" spans="1:29">
      <c r="A70" s="168" t="s">
        <v>160</v>
      </c>
      <c r="B70" s="168" t="s">
        <v>256</v>
      </c>
      <c r="C70" s="168"/>
      <c r="D70" s="168"/>
      <c r="E70" s="168"/>
      <c r="F70" s="168"/>
      <c r="G70" s="168"/>
      <c r="H70" s="168">
        <v>2</v>
      </c>
      <c r="I70" s="168">
        <v>2</v>
      </c>
      <c r="J70" s="168">
        <v>2</v>
      </c>
      <c r="K70" s="168">
        <v>2</v>
      </c>
      <c r="L70" s="168">
        <v>2</v>
      </c>
      <c r="M70" s="168">
        <v>2</v>
      </c>
      <c r="N70" s="168">
        <v>2</v>
      </c>
      <c r="O70" s="168">
        <v>2</v>
      </c>
      <c r="P70" s="168">
        <v>2</v>
      </c>
      <c r="Q70" s="168">
        <v>2</v>
      </c>
      <c r="R70" s="168">
        <v>2</v>
      </c>
      <c r="S70" s="168">
        <v>2</v>
      </c>
      <c r="T70" s="168">
        <v>2</v>
      </c>
      <c r="U70" s="168">
        <v>2</v>
      </c>
      <c r="V70" s="168">
        <v>2</v>
      </c>
      <c r="W70" s="168">
        <v>2</v>
      </c>
      <c r="X70" s="168"/>
      <c r="Y70" s="168"/>
      <c r="Z70" s="168"/>
      <c r="AA70" s="168"/>
      <c r="AB70" s="168">
        <f t="shared" si="4"/>
        <v>32</v>
      </c>
      <c r="AC70" s="173">
        <f t="shared" si="3"/>
        <v>0</v>
      </c>
    </row>
    <row r="71" spans="1:29">
      <c r="A71" s="168" t="s">
        <v>162</v>
      </c>
      <c r="B71" s="168" t="s">
        <v>257</v>
      </c>
      <c r="C71" s="168"/>
      <c r="D71" s="168"/>
      <c r="E71" s="168"/>
      <c r="F71" s="168"/>
      <c r="G71" s="168"/>
      <c r="H71" s="168">
        <v>2</v>
      </c>
      <c r="I71" s="168">
        <v>2</v>
      </c>
      <c r="J71" s="168">
        <v>2</v>
      </c>
      <c r="K71" s="168">
        <v>2</v>
      </c>
      <c r="L71" s="168">
        <v>2</v>
      </c>
      <c r="M71" s="168">
        <v>2</v>
      </c>
      <c r="N71" s="168">
        <v>2</v>
      </c>
      <c r="O71" s="168">
        <v>2</v>
      </c>
      <c r="P71" s="168">
        <v>2</v>
      </c>
      <c r="Q71" s="168">
        <v>2</v>
      </c>
      <c r="R71" s="168">
        <v>2</v>
      </c>
      <c r="S71" s="168">
        <v>2</v>
      </c>
      <c r="T71" s="168">
        <v>2</v>
      </c>
      <c r="U71" s="168">
        <v>2</v>
      </c>
      <c r="V71" s="168">
        <v>2</v>
      </c>
      <c r="W71" s="168">
        <v>2</v>
      </c>
      <c r="X71" s="168"/>
      <c r="Y71" s="168"/>
      <c r="Z71" s="168"/>
      <c r="AA71" s="168"/>
      <c r="AB71" s="168">
        <f t="shared" si="4"/>
        <v>32</v>
      </c>
      <c r="AC71" s="173">
        <f t="shared" si="3"/>
        <v>0</v>
      </c>
    </row>
    <row r="72" spans="1:29">
      <c r="A72" s="168" t="s">
        <v>164</v>
      </c>
      <c r="B72" s="168" t="s">
        <v>258</v>
      </c>
      <c r="C72" s="168"/>
      <c r="D72" s="168"/>
      <c r="E72" s="168"/>
      <c r="F72" s="168"/>
      <c r="G72" s="168"/>
      <c r="H72" s="168">
        <v>2</v>
      </c>
      <c r="I72" s="168">
        <v>2</v>
      </c>
      <c r="J72" s="168">
        <v>2</v>
      </c>
      <c r="K72" s="168">
        <v>2</v>
      </c>
      <c r="L72" s="168">
        <v>2</v>
      </c>
      <c r="M72" s="168">
        <v>2</v>
      </c>
      <c r="N72" s="168">
        <v>2</v>
      </c>
      <c r="O72" s="168">
        <v>2</v>
      </c>
      <c r="P72" s="168">
        <v>2</v>
      </c>
      <c r="Q72" s="168">
        <v>2</v>
      </c>
      <c r="R72" s="168">
        <v>2</v>
      </c>
      <c r="S72" s="168">
        <v>2</v>
      </c>
      <c r="T72" s="168">
        <v>2</v>
      </c>
      <c r="U72" s="168">
        <v>2</v>
      </c>
      <c r="V72" s="168">
        <v>2</v>
      </c>
      <c r="W72" s="168">
        <v>2</v>
      </c>
      <c r="X72" s="168"/>
      <c r="Y72" s="168"/>
      <c r="Z72" s="168"/>
      <c r="AA72" s="168"/>
      <c r="AB72" s="168">
        <f t="shared" si="4"/>
        <v>32</v>
      </c>
      <c r="AC72" s="173">
        <f t="shared" si="3"/>
        <v>0</v>
      </c>
    </row>
    <row r="73" spans="1:29">
      <c r="A73" s="168" t="s">
        <v>166</v>
      </c>
      <c r="B73" s="168" t="s">
        <v>259</v>
      </c>
      <c r="C73" s="168"/>
      <c r="D73" s="168"/>
      <c r="E73" s="168"/>
      <c r="F73" s="168"/>
      <c r="G73" s="168"/>
      <c r="H73" s="168">
        <v>3</v>
      </c>
      <c r="I73" s="168">
        <v>3</v>
      </c>
      <c r="J73" s="168">
        <v>3</v>
      </c>
      <c r="K73" s="168">
        <v>3</v>
      </c>
      <c r="L73" s="168">
        <v>3</v>
      </c>
      <c r="M73" s="168">
        <v>3</v>
      </c>
      <c r="N73" s="168">
        <v>3</v>
      </c>
      <c r="O73" s="168">
        <v>3</v>
      </c>
      <c r="P73" s="168">
        <v>3</v>
      </c>
      <c r="Q73" s="168">
        <v>3</v>
      </c>
      <c r="R73" s="168">
        <v>3</v>
      </c>
      <c r="S73" s="168">
        <v>3</v>
      </c>
      <c r="T73" s="168">
        <v>3</v>
      </c>
      <c r="U73" s="168">
        <v>3</v>
      </c>
      <c r="V73" s="168">
        <v>3</v>
      </c>
      <c r="W73" s="168">
        <v>3</v>
      </c>
      <c r="X73" s="168"/>
      <c r="Y73" s="168"/>
      <c r="Z73" s="168"/>
      <c r="AA73" s="168"/>
      <c r="AB73" s="168">
        <f t="shared" si="4"/>
        <v>48</v>
      </c>
      <c r="AC73" s="173">
        <f t="shared" si="3"/>
        <v>0</v>
      </c>
    </row>
    <row r="74" spans="1:29">
      <c r="A74" s="168" t="s">
        <v>168</v>
      </c>
      <c r="B74" s="168" t="s">
        <v>260</v>
      </c>
      <c r="C74" s="168"/>
      <c r="D74" s="168"/>
      <c r="E74" s="168"/>
      <c r="F74" s="168"/>
      <c r="G74" s="168"/>
      <c r="H74" s="168">
        <v>3</v>
      </c>
      <c r="I74" s="168">
        <v>2</v>
      </c>
      <c r="J74" s="168">
        <v>2</v>
      </c>
      <c r="K74" s="168">
        <v>2</v>
      </c>
      <c r="L74" s="168">
        <v>6</v>
      </c>
      <c r="M74" s="168">
        <v>6</v>
      </c>
      <c r="N74" s="168">
        <v>6</v>
      </c>
      <c r="O74" s="168">
        <v>6</v>
      </c>
      <c r="P74" s="168">
        <v>6</v>
      </c>
      <c r="Q74" s="168">
        <v>6</v>
      </c>
      <c r="R74" s="168">
        <v>6</v>
      </c>
      <c r="S74" s="168">
        <v>6</v>
      </c>
      <c r="T74" s="168">
        <v>6</v>
      </c>
      <c r="U74" s="168">
        <v>6</v>
      </c>
      <c r="V74" s="168">
        <v>6</v>
      </c>
      <c r="W74" s="168">
        <v>6</v>
      </c>
      <c r="X74" s="168"/>
      <c r="Y74" s="168"/>
      <c r="Z74" s="168"/>
      <c r="AA74" s="168"/>
      <c r="AB74" s="168">
        <f t="shared" si="4"/>
        <v>81</v>
      </c>
      <c r="AC74" s="173">
        <f t="shared" si="3"/>
        <v>0</v>
      </c>
    </row>
    <row r="75" spans="1:29">
      <c r="A75" s="168" t="s">
        <v>170</v>
      </c>
      <c r="B75" s="168" t="s">
        <v>261</v>
      </c>
      <c r="C75" s="168"/>
      <c r="D75" s="168"/>
      <c r="E75" s="168"/>
      <c r="F75" s="168"/>
      <c r="G75" s="168"/>
      <c r="H75" s="168">
        <v>4</v>
      </c>
      <c r="I75" s="168">
        <v>4</v>
      </c>
      <c r="J75" s="168">
        <v>4</v>
      </c>
      <c r="K75" s="168">
        <v>4</v>
      </c>
      <c r="L75" s="168">
        <v>4</v>
      </c>
      <c r="M75" s="168">
        <v>4</v>
      </c>
      <c r="N75" s="168">
        <v>4</v>
      </c>
      <c r="O75" s="168">
        <v>4</v>
      </c>
      <c r="P75" s="168">
        <v>4</v>
      </c>
      <c r="Q75" s="168">
        <v>4</v>
      </c>
      <c r="R75" s="168">
        <v>4</v>
      </c>
      <c r="S75" s="168">
        <v>4</v>
      </c>
      <c r="T75" s="168">
        <v>4</v>
      </c>
      <c r="U75" s="168">
        <v>4</v>
      </c>
      <c r="V75" s="168">
        <v>4</v>
      </c>
      <c r="W75" s="168">
        <v>4</v>
      </c>
      <c r="X75" s="168"/>
      <c r="Y75" s="168"/>
      <c r="Z75" s="168"/>
      <c r="AA75" s="168"/>
      <c r="AB75" s="168">
        <f t="shared" si="4"/>
        <v>64</v>
      </c>
      <c r="AC75" s="173">
        <f t="shared" si="3"/>
        <v>0</v>
      </c>
    </row>
    <row r="76" spans="1:29">
      <c r="A76" s="168" t="s">
        <v>172</v>
      </c>
      <c r="B76" s="168" t="s">
        <v>179</v>
      </c>
      <c r="C76" s="168"/>
      <c r="D76" s="168"/>
      <c r="E76" s="168"/>
      <c r="F76" s="168"/>
      <c r="G76" s="168"/>
      <c r="H76" s="168"/>
      <c r="I76" s="168">
        <v>2</v>
      </c>
      <c r="J76" s="168">
        <v>2</v>
      </c>
      <c r="K76" s="168">
        <v>2</v>
      </c>
      <c r="L76" s="168">
        <v>2</v>
      </c>
      <c r="M76" s="168">
        <v>2</v>
      </c>
      <c r="N76" s="168">
        <v>2</v>
      </c>
      <c r="O76" s="168">
        <v>2</v>
      </c>
      <c r="P76" s="168">
        <v>2</v>
      </c>
      <c r="Q76" s="168">
        <v>2</v>
      </c>
      <c r="R76" s="168">
        <v>2</v>
      </c>
      <c r="S76" s="168">
        <v>2</v>
      </c>
      <c r="T76" s="168">
        <v>2</v>
      </c>
      <c r="U76" s="168">
        <v>2</v>
      </c>
      <c r="V76" s="168">
        <v>2</v>
      </c>
      <c r="W76" s="168">
        <v>2</v>
      </c>
      <c r="X76" s="168"/>
      <c r="Y76" s="168"/>
      <c r="Z76" s="168"/>
      <c r="AA76" s="168"/>
      <c r="AB76" s="168">
        <f t="shared" si="4"/>
        <v>30</v>
      </c>
      <c r="AC76" s="173">
        <f t="shared" si="3"/>
        <v>0</v>
      </c>
    </row>
    <row r="77" spans="1:29">
      <c r="A77" s="168" t="s">
        <v>174</v>
      </c>
      <c r="B77" s="168" t="s">
        <v>262</v>
      </c>
      <c r="C77" s="168"/>
      <c r="D77" s="168"/>
      <c r="E77" s="168"/>
      <c r="F77" s="168"/>
      <c r="G77" s="168"/>
      <c r="H77" s="168"/>
      <c r="I77" s="168">
        <v>4</v>
      </c>
      <c r="J77" s="168">
        <v>4</v>
      </c>
      <c r="K77" s="168">
        <v>4</v>
      </c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>
        <f t="shared" si="4"/>
        <v>12</v>
      </c>
      <c r="AC77" s="173">
        <f t="shared" si="3"/>
        <v>0</v>
      </c>
    </row>
    <row r="78" spans="1:29">
      <c r="A78" s="168" t="s">
        <v>176</v>
      </c>
      <c r="B78" s="168" t="s">
        <v>147</v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>
        <v>1</v>
      </c>
      <c r="M78" s="168">
        <v>1</v>
      </c>
      <c r="N78" s="168">
        <v>1</v>
      </c>
      <c r="O78" s="168">
        <v>1</v>
      </c>
      <c r="P78" s="168">
        <v>1</v>
      </c>
      <c r="Q78" s="168">
        <v>1</v>
      </c>
      <c r="R78" s="168">
        <v>1</v>
      </c>
      <c r="S78" s="168">
        <v>1</v>
      </c>
      <c r="T78" s="168">
        <v>1</v>
      </c>
      <c r="U78" s="168">
        <v>1</v>
      </c>
      <c r="V78" s="168">
        <v>1</v>
      </c>
      <c r="W78" s="168">
        <v>1</v>
      </c>
      <c r="X78" s="168"/>
      <c r="Y78" s="168"/>
      <c r="Z78" s="168"/>
      <c r="AA78" s="168"/>
      <c r="AB78" s="168">
        <f t="shared" si="4"/>
        <v>12</v>
      </c>
      <c r="AC78" s="173">
        <f t="shared" si="3"/>
        <v>0</v>
      </c>
    </row>
    <row r="79" spans="1:29">
      <c r="A79" s="168" t="s">
        <v>178</v>
      </c>
      <c r="B79" s="168" t="s">
        <v>191</v>
      </c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>
        <v>6</v>
      </c>
      <c r="AB79" s="168">
        <f t="shared" si="4"/>
        <v>6</v>
      </c>
      <c r="AC79" s="173">
        <f t="shared" si="3"/>
        <v>0</v>
      </c>
    </row>
    <row r="80" spans="1:29">
      <c r="A80" s="168" t="s">
        <v>180</v>
      </c>
      <c r="B80" s="168" t="s">
        <v>263</v>
      </c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>
        <v>3</v>
      </c>
      <c r="AB80" s="168">
        <f t="shared" si="4"/>
        <v>3</v>
      </c>
      <c r="AC80" s="173">
        <f t="shared" si="3"/>
        <v>0</v>
      </c>
    </row>
    <row r="81" spans="1:29">
      <c r="A81" s="168" t="s">
        <v>182</v>
      </c>
      <c r="B81" s="168" t="s">
        <v>264</v>
      </c>
      <c r="C81" s="168"/>
      <c r="D81" s="168"/>
      <c r="E81" s="168"/>
      <c r="F81" s="168"/>
      <c r="G81" s="168">
        <v>3</v>
      </c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>
        <f t="shared" si="4"/>
        <v>3</v>
      </c>
      <c r="AC81" s="173">
        <f t="shared" si="3"/>
        <v>0</v>
      </c>
    </row>
    <row r="82" spans="1:29">
      <c r="A82" s="168" t="s">
        <v>184</v>
      </c>
      <c r="B82" s="168" t="s">
        <v>265</v>
      </c>
      <c r="C82" s="168"/>
      <c r="D82" s="168"/>
      <c r="E82" s="168"/>
      <c r="F82" s="168">
        <v>1</v>
      </c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>
        <f t="shared" si="4"/>
        <v>1</v>
      </c>
      <c r="AC82" s="173">
        <f t="shared" si="3"/>
        <v>0</v>
      </c>
    </row>
    <row r="83" spans="1:29">
      <c r="A83" s="168" t="s">
        <v>186</v>
      </c>
      <c r="B83" s="168" t="s">
        <v>266</v>
      </c>
      <c r="C83" s="168"/>
      <c r="D83" s="168"/>
      <c r="E83" s="168"/>
      <c r="F83" s="168"/>
      <c r="G83" s="168">
        <v>2</v>
      </c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>
        <f t="shared" si="4"/>
        <v>2</v>
      </c>
      <c r="AC83" s="168">
        <f t="shared" si="3"/>
        <v>0</v>
      </c>
    </row>
    <row r="84" spans="1:29">
      <c r="A84" s="168" t="s">
        <v>188</v>
      </c>
      <c r="B84" s="168" t="s">
        <v>267</v>
      </c>
      <c r="C84" s="168"/>
      <c r="D84" s="168"/>
      <c r="E84" s="168"/>
      <c r="F84" s="168"/>
      <c r="G84" s="168">
        <v>2</v>
      </c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>
        <f t="shared" si="4"/>
        <v>2</v>
      </c>
      <c r="AC84" s="168">
        <f t="shared" si="3"/>
        <v>0</v>
      </c>
    </row>
    <row r="85" spans="1:29">
      <c r="A85" s="168" t="s">
        <v>190</v>
      </c>
      <c r="B85" s="168" t="s">
        <v>268</v>
      </c>
      <c r="C85" s="168"/>
      <c r="D85" s="168"/>
      <c r="E85" s="168"/>
      <c r="F85" s="168">
        <v>9</v>
      </c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>
        <f t="shared" si="4"/>
        <v>9</v>
      </c>
      <c r="AC85" s="168"/>
    </row>
    <row r="86" spans="1:29">
      <c r="A86" s="168" t="s">
        <v>192</v>
      </c>
      <c r="B86" s="168" t="s">
        <v>269</v>
      </c>
      <c r="C86" s="168"/>
      <c r="D86" s="168"/>
      <c r="E86" s="168"/>
      <c r="F86" s="168">
        <v>5</v>
      </c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>
        <f t="shared" si="4"/>
        <v>5</v>
      </c>
      <c r="AC86" s="168"/>
    </row>
    <row r="87" spans="28:28">
      <c r="AB87" s="176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21" t="s">
        <v>270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29">
      <c r="A2" s="168" t="s">
        <v>1</v>
      </c>
      <c r="B2" s="168" t="s">
        <v>2</v>
      </c>
      <c r="C2" s="168" t="s">
        <v>3</v>
      </c>
      <c r="D2" s="168" t="s">
        <v>4</v>
      </c>
      <c r="E2" s="168" t="s">
        <v>5</v>
      </c>
      <c r="F2" s="168" t="s">
        <v>6</v>
      </c>
      <c r="G2" s="168" t="s">
        <v>7</v>
      </c>
      <c r="H2" s="168" t="s">
        <v>8</v>
      </c>
      <c r="I2" s="168" t="s">
        <v>9</v>
      </c>
      <c r="J2" s="168" t="s">
        <v>10</v>
      </c>
      <c r="K2" s="168" t="s">
        <v>11</v>
      </c>
      <c r="L2" s="168" t="s">
        <v>12</v>
      </c>
      <c r="M2" s="168" t="s">
        <v>13</v>
      </c>
      <c r="N2" s="168" t="s">
        <v>14</v>
      </c>
      <c r="O2" s="168" t="s">
        <v>15</v>
      </c>
      <c r="P2" s="168" t="s">
        <v>16</v>
      </c>
      <c r="Q2" s="168" t="s">
        <v>17</v>
      </c>
      <c r="R2" s="168" t="s">
        <v>18</v>
      </c>
      <c r="S2" s="168" t="s">
        <v>19</v>
      </c>
      <c r="T2" s="168" t="s">
        <v>20</v>
      </c>
      <c r="U2" s="168" t="s">
        <v>21</v>
      </c>
      <c r="V2" s="168" t="s">
        <v>22</v>
      </c>
      <c r="W2" s="168" t="s">
        <v>23</v>
      </c>
      <c r="X2" s="168" t="s">
        <v>24</v>
      </c>
      <c r="Y2" s="168" t="s">
        <v>25</v>
      </c>
      <c r="Z2" s="168" t="s">
        <v>26</v>
      </c>
      <c r="AA2" s="168" t="s">
        <v>27</v>
      </c>
      <c r="AB2" s="168" t="s">
        <v>28</v>
      </c>
      <c r="AC2" s="168" t="s">
        <v>206</v>
      </c>
    </row>
    <row r="3" spans="1:29">
      <c r="A3" s="168" t="s">
        <v>29</v>
      </c>
      <c r="B3" s="168" t="s">
        <v>271</v>
      </c>
      <c r="C3" s="168">
        <v>900</v>
      </c>
      <c r="D3" s="168">
        <v>2200</v>
      </c>
      <c r="E3" s="168">
        <v>1</v>
      </c>
      <c r="F3" s="170">
        <v>1</v>
      </c>
      <c r="G3" s="168"/>
      <c r="H3" s="168">
        <v>1</v>
      </c>
      <c r="I3" s="168">
        <v>1</v>
      </c>
      <c r="J3" s="168">
        <v>1</v>
      </c>
      <c r="K3" s="168">
        <v>1</v>
      </c>
      <c r="L3" s="168">
        <v>1</v>
      </c>
      <c r="M3" s="168">
        <v>1</v>
      </c>
      <c r="N3" s="168">
        <v>1</v>
      </c>
      <c r="O3" s="168">
        <v>1</v>
      </c>
      <c r="P3" s="168">
        <v>1</v>
      </c>
      <c r="Q3" s="168">
        <v>1</v>
      </c>
      <c r="R3" s="168">
        <v>1</v>
      </c>
      <c r="S3" s="168">
        <v>1</v>
      </c>
      <c r="T3" s="168">
        <v>1</v>
      </c>
      <c r="U3" s="168">
        <v>1</v>
      </c>
      <c r="V3" s="168">
        <v>1</v>
      </c>
      <c r="W3" s="168">
        <v>1</v>
      </c>
      <c r="X3" s="168">
        <v>1</v>
      </c>
      <c r="Y3" s="168">
        <v>1</v>
      </c>
      <c r="Z3" s="168">
        <v>1</v>
      </c>
      <c r="AA3" s="168"/>
      <c r="AB3" s="168">
        <f>SUM(E3:AA3)</f>
        <v>21</v>
      </c>
      <c r="AC3" s="168"/>
    </row>
    <row r="4" spans="1:29">
      <c r="A4" s="168" t="s">
        <v>31</v>
      </c>
      <c r="B4" s="168" t="s">
        <v>40</v>
      </c>
      <c r="C4" s="168">
        <v>900</v>
      </c>
      <c r="D4" s="168">
        <v>1200</v>
      </c>
      <c r="E4" s="168">
        <v>2</v>
      </c>
      <c r="F4" s="170">
        <v>2</v>
      </c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>
        <f t="shared" ref="AB4:AB61" si="0">SUM(E4:AA4)</f>
        <v>4</v>
      </c>
      <c r="AC4" s="168"/>
    </row>
    <row r="5" spans="1:29">
      <c r="A5" s="168" t="s">
        <v>33</v>
      </c>
      <c r="B5" s="168" t="s">
        <v>272</v>
      </c>
      <c r="C5" s="168">
        <v>1600</v>
      </c>
      <c r="D5" s="168">
        <v>1500</v>
      </c>
      <c r="E5" s="168">
        <v>1</v>
      </c>
      <c r="F5" s="170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>
        <f t="shared" si="0"/>
        <v>1</v>
      </c>
      <c r="AC5" s="168"/>
    </row>
    <row r="6" spans="1:29">
      <c r="A6" s="168" t="s">
        <v>35</v>
      </c>
      <c r="B6" s="168" t="s">
        <v>273</v>
      </c>
      <c r="C6" s="168">
        <v>1700</v>
      </c>
      <c r="D6" s="168">
        <v>2000</v>
      </c>
      <c r="E6" s="168">
        <v>1</v>
      </c>
      <c r="F6" s="170">
        <v>1</v>
      </c>
      <c r="G6" s="168"/>
      <c r="H6" s="168">
        <v>1</v>
      </c>
      <c r="I6" s="168">
        <v>1</v>
      </c>
      <c r="J6" s="168">
        <v>1</v>
      </c>
      <c r="K6" s="168">
        <v>1</v>
      </c>
      <c r="L6" s="168">
        <v>1</v>
      </c>
      <c r="M6" s="168">
        <v>1</v>
      </c>
      <c r="N6" s="168">
        <v>1</v>
      </c>
      <c r="O6" s="168">
        <v>1</v>
      </c>
      <c r="P6" s="168">
        <v>1</v>
      </c>
      <c r="Q6" s="168">
        <v>1</v>
      </c>
      <c r="R6" s="168">
        <v>1</v>
      </c>
      <c r="S6" s="168">
        <v>1</v>
      </c>
      <c r="T6" s="168">
        <v>1</v>
      </c>
      <c r="U6" s="168">
        <v>1</v>
      </c>
      <c r="V6" s="168">
        <v>1</v>
      </c>
      <c r="W6" s="168">
        <v>1</v>
      </c>
      <c r="X6" s="168">
        <v>1</v>
      </c>
      <c r="Y6" s="168">
        <v>1</v>
      </c>
      <c r="Z6" s="168">
        <v>1</v>
      </c>
      <c r="AA6" s="168"/>
      <c r="AB6" s="168">
        <f t="shared" si="0"/>
        <v>21</v>
      </c>
      <c r="AC6" s="168"/>
    </row>
    <row r="7" spans="1:29">
      <c r="A7" s="168" t="s">
        <v>37</v>
      </c>
      <c r="B7" s="168" t="s">
        <v>274</v>
      </c>
      <c r="C7" s="168">
        <v>3100</v>
      </c>
      <c r="D7" s="168">
        <v>2100</v>
      </c>
      <c r="E7" s="168"/>
      <c r="F7" s="168">
        <v>3</v>
      </c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>
        <f t="shared" si="0"/>
        <v>3</v>
      </c>
      <c r="AC7" s="168"/>
    </row>
    <row r="8" spans="1:29">
      <c r="A8" s="168" t="s">
        <v>39</v>
      </c>
      <c r="B8" s="171" t="s">
        <v>268</v>
      </c>
      <c r="C8" s="168">
        <v>1500</v>
      </c>
      <c r="D8" s="168">
        <v>2400</v>
      </c>
      <c r="E8" s="168"/>
      <c r="F8" s="168">
        <v>4</v>
      </c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>
        <f t="shared" si="0"/>
        <v>4</v>
      </c>
      <c r="AC8" s="168"/>
    </row>
    <row r="9" spans="1:29">
      <c r="A9" s="168" t="s">
        <v>41</v>
      </c>
      <c r="B9" s="168" t="s">
        <v>275</v>
      </c>
      <c r="C9" s="168"/>
      <c r="D9" s="168"/>
      <c r="E9" s="168"/>
      <c r="F9" s="168">
        <v>1</v>
      </c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>
        <f t="shared" si="0"/>
        <v>1</v>
      </c>
      <c r="AC9" s="168"/>
    </row>
    <row r="10" spans="1:29">
      <c r="A10" s="168" t="s">
        <v>43</v>
      </c>
      <c r="B10" s="168" t="s">
        <v>276</v>
      </c>
      <c r="C10" s="168"/>
      <c r="D10" s="168"/>
      <c r="E10" s="168"/>
      <c r="F10" s="168">
        <v>1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>
        <f t="shared" si="0"/>
        <v>1</v>
      </c>
      <c r="AC10" s="168"/>
    </row>
    <row r="11" spans="1:29">
      <c r="A11" s="168" t="s">
        <v>45</v>
      </c>
      <c r="B11" s="168" t="s">
        <v>70</v>
      </c>
      <c r="C11" s="168"/>
      <c r="D11" s="168"/>
      <c r="E11" s="168"/>
      <c r="F11" s="168">
        <v>5</v>
      </c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>
        <f t="shared" si="0"/>
        <v>5</v>
      </c>
      <c r="AC11" s="168"/>
    </row>
    <row r="12" spans="1:29">
      <c r="A12" s="168" t="s">
        <v>47</v>
      </c>
      <c r="B12" s="168" t="s">
        <v>277</v>
      </c>
      <c r="C12" s="168"/>
      <c r="D12" s="168"/>
      <c r="E12" s="168"/>
      <c r="F12" s="168">
        <v>2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>
        <f t="shared" si="0"/>
        <v>2</v>
      </c>
      <c r="AC12" s="168"/>
    </row>
    <row r="13" spans="1:29">
      <c r="A13" s="168" t="s">
        <v>49</v>
      </c>
      <c r="B13" s="168" t="s">
        <v>278</v>
      </c>
      <c r="C13" s="168"/>
      <c r="D13" s="168"/>
      <c r="E13" s="168"/>
      <c r="F13" s="168">
        <v>1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>
        <f t="shared" si="0"/>
        <v>1</v>
      </c>
      <c r="AC13" s="168"/>
    </row>
    <row r="14" spans="1:29">
      <c r="A14" s="168" t="s">
        <v>51</v>
      </c>
      <c r="B14" s="168" t="s">
        <v>279</v>
      </c>
      <c r="C14" s="168"/>
      <c r="D14" s="168"/>
      <c r="E14" s="168"/>
      <c r="F14" s="168">
        <v>1</v>
      </c>
      <c r="G14" s="168"/>
      <c r="H14" s="168"/>
      <c r="I14" s="168"/>
      <c r="J14" s="168">
        <v>1</v>
      </c>
      <c r="K14" s="168">
        <v>1</v>
      </c>
      <c r="L14" s="168">
        <v>1</v>
      </c>
      <c r="M14" s="168">
        <v>1</v>
      </c>
      <c r="N14" s="168">
        <v>1</v>
      </c>
      <c r="O14" s="168">
        <v>1</v>
      </c>
      <c r="P14" s="168">
        <v>1</v>
      </c>
      <c r="Q14" s="168">
        <v>1</v>
      </c>
      <c r="R14" s="168">
        <v>1</v>
      </c>
      <c r="S14" s="168">
        <v>1</v>
      </c>
      <c r="T14" s="168">
        <v>1</v>
      </c>
      <c r="U14" s="168">
        <v>1</v>
      </c>
      <c r="V14" s="168">
        <v>1</v>
      </c>
      <c r="W14" s="168">
        <v>1</v>
      </c>
      <c r="X14" s="168">
        <v>1</v>
      </c>
      <c r="Y14" s="168">
        <v>1</v>
      </c>
      <c r="Z14" s="168">
        <v>1</v>
      </c>
      <c r="AA14" s="168"/>
      <c r="AB14" s="168">
        <f t="shared" si="0"/>
        <v>18</v>
      </c>
      <c r="AC14" s="168"/>
    </row>
    <row r="15" spans="1:29">
      <c r="A15" s="168" t="s">
        <v>53</v>
      </c>
      <c r="B15" s="168" t="s">
        <v>280</v>
      </c>
      <c r="C15" s="168"/>
      <c r="D15" s="168"/>
      <c r="E15" s="168"/>
      <c r="F15" s="168"/>
      <c r="G15" s="168">
        <v>3</v>
      </c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>
        <f t="shared" si="0"/>
        <v>3</v>
      </c>
      <c r="AC15" s="168"/>
    </row>
    <row r="16" spans="1:29">
      <c r="A16" s="168" t="s">
        <v>55</v>
      </c>
      <c r="B16" s="168" t="s">
        <v>281</v>
      </c>
      <c r="C16" s="168"/>
      <c r="D16" s="168"/>
      <c r="E16" s="168"/>
      <c r="F16" s="168"/>
      <c r="G16" s="168">
        <v>2</v>
      </c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>
        <f t="shared" si="0"/>
        <v>2</v>
      </c>
      <c r="AC16" s="168"/>
    </row>
    <row r="17" spans="1:29">
      <c r="A17" s="168" t="s">
        <v>57</v>
      </c>
      <c r="B17" s="168" t="s">
        <v>151</v>
      </c>
      <c r="C17" s="168"/>
      <c r="D17" s="168"/>
      <c r="E17" s="168"/>
      <c r="F17" s="168"/>
      <c r="G17" s="168">
        <v>3</v>
      </c>
      <c r="H17" s="168">
        <v>4</v>
      </c>
      <c r="I17" s="168">
        <v>4</v>
      </c>
      <c r="J17" s="168">
        <v>4</v>
      </c>
      <c r="K17" s="168">
        <v>4</v>
      </c>
      <c r="L17" s="168">
        <v>4</v>
      </c>
      <c r="M17" s="168">
        <v>4</v>
      </c>
      <c r="N17" s="168">
        <v>4</v>
      </c>
      <c r="O17" s="168">
        <v>4</v>
      </c>
      <c r="P17" s="168">
        <v>4</v>
      </c>
      <c r="Q17" s="168">
        <v>4</v>
      </c>
      <c r="R17" s="168">
        <v>4</v>
      </c>
      <c r="S17" s="168">
        <v>4</v>
      </c>
      <c r="T17" s="168">
        <v>4</v>
      </c>
      <c r="U17" s="168">
        <v>4</v>
      </c>
      <c r="V17" s="168">
        <v>4</v>
      </c>
      <c r="W17" s="168">
        <v>4</v>
      </c>
      <c r="X17" s="168">
        <v>4</v>
      </c>
      <c r="Y17" s="168">
        <v>4</v>
      </c>
      <c r="Z17" s="168">
        <v>4</v>
      </c>
      <c r="AA17" s="168"/>
      <c r="AB17" s="168">
        <f t="shared" si="0"/>
        <v>79</v>
      </c>
      <c r="AC17" s="168"/>
    </row>
    <row r="18" spans="1:29">
      <c r="A18" s="168" t="s">
        <v>59</v>
      </c>
      <c r="B18" s="168" t="s">
        <v>282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>
        <f t="shared" si="0"/>
        <v>0</v>
      </c>
      <c r="AC18" s="168"/>
    </row>
    <row r="19" spans="1:29">
      <c r="A19" s="168" t="s">
        <v>61</v>
      </c>
      <c r="B19" s="168" t="s">
        <v>235</v>
      </c>
      <c r="C19" s="168"/>
      <c r="D19" s="168"/>
      <c r="E19" s="168"/>
      <c r="F19" s="168"/>
      <c r="G19" s="168">
        <v>5</v>
      </c>
      <c r="H19" s="168">
        <v>6</v>
      </c>
      <c r="I19" s="168">
        <v>6</v>
      </c>
      <c r="J19" s="168">
        <v>6</v>
      </c>
      <c r="K19" s="168">
        <v>6</v>
      </c>
      <c r="L19" s="168">
        <v>6</v>
      </c>
      <c r="M19" s="168">
        <v>6</v>
      </c>
      <c r="N19" s="168">
        <v>6</v>
      </c>
      <c r="O19" s="168">
        <v>6</v>
      </c>
      <c r="P19" s="168">
        <v>6</v>
      </c>
      <c r="Q19" s="168">
        <v>6</v>
      </c>
      <c r="R19" s="168">
        <v>6</v>
      </c>
      <c r="S19" s="168">
        <v>6</v>
      </c>
      <c r="T19" s="168">
        <v>6</v>
      </c>
      <c r="U19" s="168">
        <v>6</v>
      </c>
      <c r="V19" s="168">
        <v>6</v>
      </c>
      <c r="W19" s="168">
        <v>6</v>
      </c>
      <c r="X19" s="168">
        <v>6</v>
      </c>
      <c r="Y19" s="168">
        <v>6</v>
      </c>
      <c r="Z19" s="168">
        <v>6</v>
      </c>
      <c r="AA19" s="168"/>
      <c r="AB19" s="168">
        <f t="shared" si="0"/>
        <v>119</v>
      </c>
      <c r="AC19" s="168"/>
    </row>
    <row r="20" spans="1:29">
      <c r="A20" s="168" t="s">
        <v>63</v>
      </c>
      <c r="B20" s="168" t="s">
        <v>283</v>
      </c>
      <c r="C20" s="168"/>
      <c r="D20" s="168"/>
      <c r="E20" s="168"/>
      <c r="F20" s="168"/>
      <c r="G20" s="168">
        <v>1</v>
      </c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>
        <f t="shared" si="0"/>
        <v>1</v>
      </c>
      <c r="AC20" s="168"/>
    </row>
    <row r="21" spans="1:29">
      <c r="A21" s="168" t="s">
        <v>65</v>
      </c>
      <c r="B21" s="168" t="s">
        <v>153</v>
      </c>
      <c r="C21" s="168"/>
      <c r="D21" s="168"/>
      <c r="E21" s="168"/>
      <c r="F21" s="168"/>
      <c r="G21" s="168">
        <v>2</v>
      </c>
      <c r="H21" s="168">
        <v>4</v>
      </c>
      <c r="I21" s="168">
        <v>4</v>
      </c>
      <c r="J21" s="168">
        <v>4</v>
      </c>
      <c r="K21" s="168">
        <v>4</v>
      </c>
      <c r="L21" s="168">
        <v>4</v>
      </c>
      <c r="M21" s="168">
        <v>4</v>
      </c>
      <c r="N21" s="168">
        <v>4</v>
      </c>
      <c r="O21" s="168">
        <v>4</v>
      </c>
      <c r="P21" s="168">
        <v>4</v>
      </c>
      <c r="Q21" s="168">
        <v>4</v>
      </c>
      <c r="R21" s="168">
        <v>4</v>
      </c>
      <c r="S21" s="168">
        <v>4</v>
      </c>
      <c r="T21" s="168">
        <v>4</v>
      </c>
      <c r="U21" s="168">
        <v>4</v>
      </c>
      <c r="V21" s="168">
        <v>4</v>
      </c>
      <c r="W21" s="168">
        <v>4</v>
      </c>
      <c r="X21" s="168">
        <v>4</v>
      </c>
      <c r="Y21" s="168">
        <v>4</v>
      </c>
      <c r="Z21" s="168">
        <v>4</v>
      </c>
      <c r="AA21" s="168"/>
      <c r="AB21" s="168">
        <f t="shared" si="0"/>
        <v>78</v>
      </c>
      <c r="AC21" s="168"/>
    </row>
    <row r="22" spans="1:29">
      <c r="A22" s="168" t="s">
        <v>67</v>
      </c>
      <c r="B22" s="168" t="s">
        <v>284</v>
      </c>
      <c r="C22" s="168"/>
      <c r="D22" s="168"/>
      <c r="E22" s="168"/>
      <c r="F22" s="168"/>
      <c r="G22" s="168">
        <v>1</v>
      </c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>
        <f t="shared" si="0"/>
        <v>1</v>
      </c>
      <c r="AC22" s="168"/>
    </row>
    <row r="23" spans="1:29">
      <c r="A23" s="168" t="s">
        <v>69</v>
      </c>
      <c r="B23" s="168" t="s">
        <v>285</v>
      </c>
      <c r="C23" s="168"/>
      <c r="D23" s="168"/>
      <c r="E23" s="168"/>
      <c r="F23" s="168"/>
      <c r="G23" s="168">
        <v>1</v>
      </c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>
        <f t="shared" si="0"/>
        <v>1</v>
      </c>
      <c r="AC23" s="168"/>
    </row>
    <row r="24" spans="1:29">
      <c r="A24" s="168" t="s">
        <v>71</v>
      </c>
      <c r="B24" s="168" t="s">
        <v>286</v>
      </c>
      <c r="C24" s="168"/>
      <c r="D24" s="168"/>
      <c r="E24" s="168"/>
      <c r="F24" s="168"/>
      <c r="G24" s="168">
        <v>2</v>
      </c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>
        <f t="shared" si="0"/>
        <v>2</v>
      </c>
      <c r="AC24" s="168"/>
    </row>
    <row r="25" spans="1:29">
      <c r="A25" s="168" t="s">
        <v>223</v>
      </c>
      <c r="B25" s="168" t="s">
        <v>287</v>
      </c>
      <c r="C25" s="168"/>
      <c r="D25" s="168"/>
      <c r="E25" s="168"/>
      <c r="F25" s="168"/>
      <c r="G25" s="168">
        <v>2</v>
      </c>
      <c r="H25" s="168">
        <v>2</v>
      </c>
      <c r="I25" s="168">
        <v>2</v>
      </c>
      <c r="J25" s="168">
        <v>2</v>
      </c>
      <c r="K25" s="168">
        <v>2</v>
      </c>
      <c r="L25" s="168">
        <v>2</v>
      </c>
      <c r="M25" s="168">
        <v>2</v>
      </c>
      <c r="N25" s="168">
        <v>2</v>
      </c>
      <c r="O25" s="168">
        <v>2</v>
      </c>
      <c r="P25" s="168">
        <v>2</v>
      </c>
      <c r="Q25" s="168">
        <v>2</v>
      </c>
      <c r="R25" s="168">
        <v>2</v>
      </c>
      <c r="S25" s="168">
        <v>2</v>
      </c>
      <c r="T25" s="168">
        <v>2</v>
      </c>
      <c r="U25" s="168">
        <v>2</v>
      </c>
      <c r="V25" s="168">
        <v>2</v>
      </c>
      <c r="W25" s="168">
        <v>2</v>
      </c>
      <c r="X25" s="168">
        <v>2</v>
      </c>
      <c r="Y25" s="168"/>
      <c r="Z25" s="168">
        <v>2</v>
      </c>
      <c r="AA25" s="168"/>
      <c r="AB25" s="168">
        <f t="shared" si="0"/>
        <v>38</v>
      </c>
      <c r="AC25" s="168"/>
    </row>
    <row r="26" spans="1:29">
      <c r="A26" s="168" t="s">
        <v>73</v>
      </c>
      <c r="B26" s="168" t="s">
        <v>288</v>
      </c>
      <c r="C26" s="168"/>
      <c r="D26" s="168"/>
      <c r="E26" s="168"/>
      <c r="F26" s="168"/>
      <c r="G26" s="168">
        <v>2</v>
      </c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>
        <f t="shared" si="0"/>
        <v>2</v>
      </c>
      <c r="AC26" s="168"/>
    </row>
    <row r="27" spans="1:29">
      <c r="A27" s="168" t="s">
        <v>75</v>
      </c>
      <c r="B27" s="168" t="s">
        <v>289</v>
      </c>
      <c r="C27" s="168"/>
      <c r="D27" s="168"/>
      <c r="E27" s="168"/>
      <c r="F27" s="168"/>
      <c r="G27" s="168">
        <v>1</v>
      </c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>
        <f t="shared" si="0"/>
        <v>1</v>
      </c>
      <c r="AC27" s="168"/>
    </row>
    <row r="28" spans="1:29">
      <c r="A28" s="168" t="s">
        <v>77</v>
      </c>
      <c r="B28" s="168" t="s">
        <v>290</v>
      </c>
      <c r="C28" s="168"/>
      <c r="D28" s="168"/>
      <c r="E28" s="168"/>
      <c r="F28" s="168"/>
      <c r="G28" s="168">
        <v>1</v>
      </c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>
        <f t="shared" si="0"/>
        <v>1</v>
      </c>
      <c r="AC28" s="168"/>
    </row>
    <row r="29" spans="1:29">
      <c r="A29" s="168" t="s">
        <v>79</v>
      </c>
      <c r="B29" s="168" t="s">
        <v>252</v>
      </c>
      <c r="C29" s="168"/>
      <c r="D29" s="168"/>
      <c r="E29" s="168"/>
      <c r="F29" s="168"/>
      <c r="G29" s="168">
        <v>1</v>
      </c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>
        <f t="shared" si="0"/>
        <v>1</v>
      </c>
      <c r="AC29" s="168"/>
    </row>
    <row r="30" spans="1:29">
      <c r="A30" s="168" t="s">
        <v>81</v>
      </c>
      <c r="B30" s="168" t="s">
        <v>291</v>
      </c>
      <c r="C30" s="168"/>
      <c r="D30" s="168"/>
      <c r="E30" s="168"/>
      <c r="F30" s="168"/>
      <c r="G30" s="168">
        <v>2</v>
      </c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>
        <f t="shared" si="0"/>
        <v>2</v>
      </c>
      <c r="AC30" s="168"/>
    </row>
    <row r="31" spans="1:29">
      <c r="A31" s="168" t="s">
        <v>83</v>
      </c>
      <c r="B31" s="168" t="s">
        <v>292</v>
      </c>
      <c r="C31" s="168"/>
      <c r="D31" s="168"/>
      <c r="E31" s="168"/>
      <c r="F31" s="168"/>
      <c r="G31" s="168">
        <v>1</v>
      </c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>
        <f t="shared" si="0"/>
        <v>1</v>
      </c>
      <c r="AC31" s="168"/>
    </row>
    <row r="32" spans="1:29">
      <c r="A32" s="168" t="s">
        <v>85</v>
      </c>
      <c r="B32" s="168" t="s">
        <v>293</v>
      </c>
      <c r="C32" s="168"/>
      <c r="D32" s="168"/>
      <c r="E32" s="168"/>
      <c r="F32" s="168"/>
      <c r="G32" s="168">
        <v>1</v>
      </c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>
        <f t="shared" si="0"/>
        <v>1</v>
      </c>
      <c r="AC32" s="168"/>
    </row>
    <row r="33" spans="1:29">
      <c r="A33" s="168" t="s">
        <v>87</v>
      </c>
      <c r="B33" s="168" t="s">
        <v>294</v>
      </c>
      <c r="C33" s="168"/>
      <c r="D33" s="168"/>
      <c r="E33" s="168"/>
      <c r="F33" s="168"/>
      <c r="G33" s="168">
        <v>2</v>
      </c>
      <c r="H33" s="168">
        <v>2</v>
      </c>
      <c r="I33" s="168">
        <v>2</v>
      </c>
      <c r="J33" s="168">
        <v>2</v>
      </c>
      <c r="K33" s="168">
        <v>2</v>
      </c>
      <c r="L33" s="168">
        <v>2</v>
      </c>
      <c r="M33" s="168">
        <v>2</v>
      </c>
      <c r="N33" s="168">
        <v>2</v>
      </c>
      <c r="O33" s="168">
        <v>2</v>
      </c>
      <c r="P33" s="168">
        <v>2</v>
      </c>
      <c r="Q33" s="168">
        <v>2</v>
      </c>
      <c r="R33" s="168">
        <v>2</v>
      </c>
      <c r="S33" s="168">
        <v>2</v>
      </c>
      <c r="T33" s="168">
        <v>2</v>
      </c>
      <c r="U33" s="168">
        <v>2</v>
      </c>
      <c r="V33" s="168">
        <v>2</v>
      </c>
      <c r="W33" s="168">
        <v>2</v>
      </c>
      <c r="X33" s="168">
        <v>2</v>
      </c>
      <c r="Y33" s="168"/>
      <c r="Z33" s="168">
        <v>2</v>
      </c>
      <c r="AA33" s="168"/>
      <c r="AB33" s="168">
        <f t="shared" si="0"/>
        <v>38</v>
      </c>
      <c r="AC33" s="168"/>
    </row>
    <row r="34" spans="1:29">
      <c r="A34" s="168" t="s">
        <v>89</v>
      </c>
      <c r="B34" s="168" t="s">
        <v>161</v>
      </c>
      <c r="C34" s="168"/>
      <c r="D34" s="168"/>
      <c r="E34" s="168"/>
      <c r="F34" s="168"/>
      <c r="G34" s="168">
        <v>2</v>
      </c>
      <c r="H34" s="168">
        <v>2</v>
      </c>
      <c r="I34" s="168">
        <v>2</v>
      </c>
      <c r="J34" s="168">
        <v>2</v>
      </c>
      <c r="K34" s="168">
        <v>2</v>
      </c>
      <c r="L34" s="168">
        <v>2</v>
      </c>
      <c r="M34" s="168">
        <v>2</v>
      </c>
      <c r="N34" s="168">
        <v>2</v>
      </c>
      <c r="O34" s="168">
        <v>2</v>
      </c>
      <c r="P34" s="168">
        <v>2</v>
      </c>
      <c r="Q34" s="168">
        <v>2</v>
      </c>
      <c r="R34" s="168">
        <v>2</v>
      </c>
      <c r="S34" s="168">
        <v>2</v>
      </c>
      <c r="T34" s="168">
        <v>2</v>
      </c>
      <c r="U34" s="168">
        <v>2</v>
      </c>
      <c r="V34" s="168">
        <v>2</v>
      </c>
      <c r="W34" s="168">
        <v>2</v>
      </c>
      <c r="X34" s="168">
        <v>2</v>
      </c>
      <c r="Y34" s="168"/>
      <c r="Z34" s="168">
        <v>2</v>
      </c>
      <c r="AA34" s="168"/>
      <c r="AB34" s="168">
        <f t="shared" si="0"/>
        <v>38</v>
      </c>
      <c r="AC34" s="168"/>
    </row>
    <row r="35" spans="1:29">
      <c r="A35" s="168" t="s">
        <v>91</v>
      </c>
      <c r="B35" s="168" t="s">
        <v>175</v>
      </c>
      <c r="C35" s="168"/>
      <c r="D35" s="168"/>
      <c r="E35" s="168"/>
      <c r="F35" s="168"/>
      <c r="G35" s="168"/>
      <c r="H35" s="168">
        <v>2</v>
      </c>
      <c r="I35" s="168">
        <v>2</v>
      </c>
      <c r="J35" s="168">
        <v>2</v>
      </c>
      <c r="K35" s="168">
        <v>2</v>
      </c>
      <c r="L35" s="168">
        <v>2</v>
      </c>
      <c r="M35" s="168">
        <v>2</v>
      </c>
      <c r="N35" s="168">
        <v>2</v>
      </c>
      <c r="O35" s="168">
        <v>2</v>
      </c>
      <c r="P35" s="168">
        <v>2</v>
      </c>
      <c r="Q35" s="168">
        <v>2</v>
      </c>
      <c r="R35" s="168">
        <v>2</v>
      </c>
      <c r="S35" s="168">
        <v>2</v>
      </c>
      <c r="T35" s="168">
        <v>2</v>
      </c>
      <c r="U35" s="168">
        <v>2</v>
      </c>
      <c r="V35" s="168">
        <v>2</v>
      </c>
      <c r="W35" s="168">
        <v>2</v>
      </c>
      <c r="X35" s="168">
        <v>2</v>
      </c>
      <c r="Y35" s="168">
        <v>2</v>
      </c>
      <c r="Z35" s="168">
        <v>2</v>
      </c>
      <c r="AA35" s="168"/>
      <c r="AB35" s="168">
        <f t="shared" si="0"/>
        <v>38</v>
      </c>
      <c r="AC35" s="168"/>
    </row>
    <row r="36" spans="1:29">
      <c r="A36" s="168" t="s">
        <v>93</v>
      </c>
      <c r="B36" s="168" t="s">
        <v>295</v>
      </c>
      <c r="C36" s="168"/>
      <c r="D36" s="168"/>
      <c r="E36" s="168"/>
      <c r="F36" s="168"/>
      <c r="G36" s="168">
        <v>1</v>
      </c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>
        <f t="shared" si="0"/>
        <v>1</v>
      </c>
      <c r="AC36" s="168"/>
    </row>
    <row r="37" spans="1:29">
      <c r="A37" s="168" t="s">
        <v>95</v>
      </c>
      <c r="B37" s="168" t="s">
        <v>296</v>
      </c>
      <c r="C37" s="168"/>
      <c r="D37" s="168"/>
      <c r="E37" s="168"/>
      <c r="F37" s="168"/>
      <c r="G37" s="168">
        <v>1</v>
      </c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>
        <f t="shared" si="0"/>
        <v>1</v>
      </c>
      <c r="AC37" s="168"/>
    </row>
    <row r="38" spans="1:29">
      <c r="A38" s="168" t="s">
        <v>97</v>
      </c>
      <c r="B38" s="168" t="s">
        <v>297</v>
      </c>
      <c r="C38" s="168"/>
      <c r="D38" s="168"/>
      <c r="E38" s="168"/>
      <c r="F38" s="168"/>
      <c r="G38" s="168">
        <v>1</v>
      </c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>
        <f t="shared" si="0"/>
        <v>1</v>
      </c>
      <c r="AC38" s="168"/>
    </row>
    <row r="39" spans="1:29">
      <c r="A39" s="168" t="s">
        <v>99</v>
      </c>
      <c r="B39" s="168" t="s">
        <v>298</v>
      </c>
      <c r="C39" s="168"/>
      <c r="D39" s="168"/>
      <c r="E39" s="168"/>
      <c r="F39" s="168"/>
      <c r="G39" s="168">
        <v>1</v>
      </c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>
        <f t="shared" si="0"/>
        <v>1</v>
      </c>
      <c r="AC39" s="168"/>
    </row>
    <row r="40" spans="1:29">
      <c r="A40" s="168" t="s">
        <v>101</v>
      </c>
      <c r="B40" s="168" t="s">
        <v>169</v>
      </c>
      <c r="C40" s="168"/>
      <c r="D40" s="168"/>
      <c r="E40" s="168"/>
      <c r="F40" s="168"/>
      <c r="G40" s="168">
        <v>1</v>
      </c>
      <c r="H40" s="168">
        <v>2</v>
      </c>
      <c r="I40" s="168">
        <v>2</v>
      </c>
      <c r="J40" s="168">
        <v>2</v>
      </c>
      <c r="K40" s="168">
        <v>2</v>
      </c>
      <c r="L40" s="168">
        <v>2</v>
      </c>
      <c r="M40" s="168">
        <v>2</v>
      </c>
      <c r="N40" s="168">
        <v>2</v>
      </c>
      <c r="O40" s="168">
        <v>2</v>
      </c>
      <c r="P40" s="168">
        <v>2</v>
      </c>
      <c r="Q40" s="168">
        <v>2</v>
      </c>
      <c r="R40" s="168">
        <v>2</v>
      </c>
      <c r="S40" s="168">
        <v>2</v>
      </c>
      <c r="T40" s="168">
        <v>2</v>
      </c>
      <c r="U40" s="168">
        <v>2</v>
      </c>
      <c r="V40" s="168">
        <v>2</v>
      </c>
      <c r="W40" s="168">
        <v>2</v>
      </c>
      <c r="X40" s="168">
        <v>2</v>
      </c>
      <c r="Y40" s="168">
        <v>2</v>
      </c>
      <c r="Z40" s="168">
        <v>2</v>
      </c>
      <c r="AA40" s="168"/>
      <c r="AB40" s="168">
        <f t="shared" si="0"/>
        <v>39</v>
      </c>
      <c r="AC40" s="168"/>
    </row>
    <row r="41" spans="1:29">
      <c r="A41" s="168" t="s">
        <v>103</v>
      </c>
      <c r="B41" s="168" t="s">
        <v>299</v>
      </c>
      <c r="C41" s="168"/>
      <c r="D41" s="168"/>
      <c r="E41" s="168"/>
      <c r="F41" s="168"/>
      <c r="G41" s="168">
        <v>1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>
        <f t="shared" si="0"/>
        <v>1</v>
      </c>
      <c r="AC41" s="168"/>
    </row>
    <row r="42" spans="1:29">
      <c r="A42" s="168" t="s">
        <v>105</v>
      </c>
      <c r="B42" s="168" t="s">
        <v>141</v>
      </c>
      <c r="C42" s="168"/>
      <c r="D42" s="168"/>
      <c r="E42" s="168"/>
      <c r="F42" s="168"/>
      <c r="G42" s="168">
        <v>1</v>
      </c>
      <c r="H42" s="168">
        <v>2</v>
      </c>
      <c r="I42" s="168">
        <v>2</v>
      </c>
      <c r="J42" s="168">
        <v>2</v>
      </c>
      <c r="K42" s="168">
        <v>2</v>
      </c>
      <c r="L42" s="168">
        <v>2</v>
      </c>
      <c r="M42" s="168">
        <v>2</v>
      </c>
      <c r="N42" s="168">
        <v>2</v>
      </c>
      <c r="O42" s="168">
        <v>2</v>
      </c>
      <c r="P42" s="168">
        <v>2</v>
      </c>
      <c r="Q42" s="168">
        <v>2</v>
      </c>
      <c r="R42" s="168">
        <v>2</v>
      </c>
      <c r="S42" s="168">
        <v>2</v>
      </c>
      <c r="T42" s="168">
        <v>2</v>
      </c>
      <c r="U42" s="168">
        <v>2</v>
      </c>
      <c r="V42" s="168">
        <v>2</v>
      </c>
      <c r="W42" s="168">
        <v>2</v>
      </c>
      <c r="X42" s="168">
        <v>2</v>
      </c>
      <c r="Y42" s="168">
        <v>2</v>
      </c>
      <c r="Z42" s="168">
        <v>2</v>
      </c>
      <c r="AA42" s="168"/>
      <c r="AB42" s="168">
        <f t="shared" si="0"/>
        <v>39</v>
      </c>
      <c r="AC42" s="168"/>
    </row>
    <row r="43" spans="1:29">
      <c r="A43" s="168" t="s">
        <v>107</v>
      </c>
      <c r="B43" s="168" t="s">
        <v>143</v>
      </c>
      <c r="C43" s="168"/>
      <c r="D43" s="168"/>
      <c r="E43" s="168"/>
      <c r="F43" s="168"/>
      <c r="G43" s="168">
        <v>1</v>
      </c>
      <c r="H43" s="168">
        <v>2</v>
      </c>
      <c r="I43" s="168">
        <v>2</v>
      </c>
      <c r="J43" s="168">
        <v>2</v>
      </c>
      <c r="K43" s="168">
        <v>2</v>
      </c>
      <c r="L43" s="168">
        <v>2</v>
      </c>
      <c r="M43" s="168">
        <v>2</v>
      </c>
      <c r="N43" s="168">
        <v>2</v>
      </c>
      <c r="O43" s="168">
        <v>2</v>
      </c>
      <c r="P43" s="168">
        <v>2</v>
      </c>
      <c r="Q43" s="168">
        <v>2</v>
      </c>
      <c r="R43" s="168">
        <v>2</v>
      </c>
      <c r="S43" s="168">
        <v>2</v>
      </c>
      <c r="T43" s="168">
        <v>2</v>
      </c>
      <c r="U43" s="168">
        <v>2</v>
      </c>
      <c r="V43" s="168">
        <v>2</v>
      </c>
      <c r="W43" s="168">
        <v>2</v>
      </c>
      <c r="X43" s="168">
        <v>2</v>
      </c>
      <c r="Y43" s="168">
        <v>2</v>
      </c>
      <c r="Z43" s="168">
        <v>2</v>
      </c>
      <c r="AA43" s="168"/>
      <c r="AB43" s="168">
        <f t="shared" si="0"/>
        <v>39</v>
      </c>
      <c r="AC43" s="168"/>
    </row>
    <row r="44" spans="1:29">
      <c r="A44" s="168" t="s">
        <v>109</v>
      </c>
      <c r="B44" s="168" t="s">
        <v>147</v>
      </c>
      <c r="C44" s="168"/>
      <c r="D44" s="168"/>
      <c r="E44" s="168"/>
      <c r="F44" s="168"/>
      <c r="G44" s="168"/>
      <c r="H44" s="168">
        <v>3</v>
      </c>
      <c r="I44" s="168">
        <v>3</v>
      </c>
      <c r="J44" s="168">
        <v>3</v>
      </c>
      <c r="K44" s="168">
        <v>3</v>
      </c>
      <c r="L44" s="168">
        <v>3</v>
      </c>
      <c r="M44" s="168">
        <v>3</v>
      </c>
      <c r="N44" s="168">
        <v>3</v>
      </c>
      <c r="O44" s="168">
        <v>3</v>
      </c>
      <c r="P44" s="168">
        <v>3</v>
      </c>
      <c r="Q44" s="168">
        <v>3</v>
      </c>
      <c r="R44" s="168">
        <v>3</v>
      </c>
      <c r="S44" s="168">
        <v>3</v>
      </c>
      <c r="T44" s="168">
        <v>3</v>
      </c>
      <c r="U44" s="168">
        <v>3</v>
      </c>
      <c r="V44" s="168">
        <v>3</v>
      </c>
      <c r="W44" s="168">
        <v>3</v>
      </c>
      <c r="X44" s="168">
        <v>3</v>
      </c>
      <c r="Y44" s="168">
        <v>3</v>
      </c>
      <c r="Z44" s="168">
        <v>3</v>
      </c>
      <c r="AA44" s="168"/>
      <c r="AB44" s="168">
        <f t="shared" si="0"/>
        <v>57</v>
      </c>
      <c r="AC44" s="168"/>
    </row>
    <row r="45" spans="1:29">
      <c r="A45" s="168" t="s">
        <v>111</v>
      </c>
      <c r="B45" s="168" t="s">
        <v>157</v>
      </c>
      <c r="C45" s="168"/>
      <c r="D45" s="168"/>
      <c r="E45" s="168"/>
      <c r="F45" s="168"/>
      <c r="G45" s="168">
        <v>1</v>
      </c>
      <c r="H45" s="168">
        <v>2</v>
      </c>
      <c r="I45" s="168">
        <v>2</v>
      </c>
      <c r="J45" s="168">
        <v>2</v>
      </c>
      <c r="K45" s="168">
        <v>2</v>
      </c>
      <c r="L45" s="168">
        <v>2</v>
      </c>
      <c r="M45" s="168">
        <v>2</v>
      </c>
      <c r="N45" s="168">
        <v>2</v>
      </c>
      <c r="O45" s="168">
        <v>2</v>
      </c>
      <c r="P45" s="168">
        <v>2</v>
      </c>
      <c r="Q45" s="168">
        <v>2</v>
      </c>
      <c r="R45" s="168">
        <v>2</v>
      </c>
      <c r="S45" s="168">
        <v>2</v>
      </c>
      <c r="T45" s="168">
        <v>2</v>
      </c>
      <c r="U45" s="168">
        <v>2</v>
      </c>
      <c r="V45" s="168">
        <v>2</v>
      </c>
      <c r="W45" s="168">
        <v>2</v>
      </c>
      <c r="X45" s="168">
        <v>2</v>
      </c>
      <c r="Y45" s="168">
        <v>2</v>
      </c>
      <c r="Z45" s="168">
        <v>2</v>
      </c>
      <c r="AA45" s="168"/>
      <c r="AB45" s="168">
        <f t="shared" si="0"/>
        <v>39</v>
      </c>
      <c r="AC45" s="168"/>
    </row>
    <row r="46" spans="1:29">
      <c r="A46" s="168" t="s">
        <v>113</v>
      </c>
      <c r="B46" s="168" t="s">
        <v>159</v>
      </c>
      <c r="C46" s="168"/>
      <c r="D46" s="168"/>
      <c r="E46" s="168"/>
      <c r="F46" s="168"/>
      <c r="G46" s="168"/>
      <c r="H46" s="168">
        <v>1</v>
      </c>
      <c r="I46" s="168">
        <v>1</v>
      </c>
      <c r="J46" s="168">
        <v>1</v>
      </c>
      <c r="K46" s="168">
        <v>1</v>
      </c>
      <c r="L46" s="168">
        <v>1</v>
      </c>
      <c r="M46" s="168">
        <v>1</v>
      </c>
      <c r="N46" s="168">
        <v>1</v>
      </c>
      <c r="O46" s="168">
        <v>1</v>
      </c>
      <c r="P46" s="168">
        <v>1</v>
      </c>
      <c r="Q46" s="168">
        <v>1</v>
      </c>
      <c r="R46" s="168">
        <v>1</v>
      </c>
      <c r="S46" s="168">
        <v>1</v>
      </c>
      <c r="T46" s="168">
        <v>1</v>
      </c>
      <c r="U46" s="168">
        <v>1</v>
      </c>
      <c r="V46" s="168">
        <v>1</v>
      </c>
      <c r="W46" s="168">
        <v>1</v>
      </c>
      <c r="X46" s="168">
        <v>1</v>
      </c>
      <c r="Y46" s="168">
        <v>1</v>
      </c>
      <c r="Z46" s="168">
        <v>1</v>
      </c>
      <c r="AA46" s="168"/>
      <c r="AB46" s="168">
        <f t="shared" si="0"/>
        <v>19</v>
      </c>
      <c r="AC46" s="168"/>
    </row>
    <row r="47" spans="1:29">
      <c r="A47" s="168" t="s">
        <v>115</v>
      </c>
      <c r="B47" s="168" t="s">
        <v>300</v>
      </c>
      <c r="C47" s="168"/>
      <c r="D47" s="168"/>
      <c r="E47" s="168"/>
      <c r="F47" s="168"/>
      <c r="G47" s="168"/>
      <c r="H47" s="168">
        <v>2</v>
      </c>
      <c r="I47" s="168">
        <v>2</v>
      </c>
      <c r="J47" s="168">
        <v>2</v>
      </c>
      <c r="K47" s="168">
        <v>2</v>
      </c>
      <c r="L47" s="168">
        <v>2</v>
      </c>
      <c r="M47" s="168">
        <v>2</v>
      </c>
      <c r="N47" s="168">
        <v>2</v>
      </c>
      <c r="O47" s="168">
        <v>2</v>
      </c>
      <c r="P47" s="168">
        <v>2</v>
      </c>
      <c r="Q47" s="168">
        <v>2</v>
      </c>
      <c r="R47" s="168">
        <v>2</v>
      </c>
      <c r="S47" s="168">
        <v>2</v>
      </c>
      <c r="T47" s="168">
        <v>2</v>
      </c>
      <c r="U47" s="168">
        <v>2</v>
      </c>
      <c r="V47" s="168">
        <v>2</v>
      </c>
      <c r="W47" s="168">
        <v>2</v>
      </c>
      <c r="X47" s="168">
        <v>2</v>
      </c>
      <c r="Y47" s="168">
        <v>2</v>
      </c>
      <c r="Z47" s="168">
        <v>2</v>
      </c>
      <c r="AA47" s="168"/>
      <c r="AB47" s="168">
        <f t="shared" si="0"/>
        <v>38</v>
      </c>
      <c r="AC47" s="168"/>
    </row>
    <row r="48" spans="1:29">
      <c r="A48" s="168" t="s">
        <v>117</v>
      </c>
      <c r="B48" s="168" t="s">
        <v>163</v>
      </c>
      <c r="C48" s="168"/>
      <c r="D48" s="168"/>
      <c r="E48" s="168"/>
      <c r="F48" s="168"/>
      <c r="G48" s="168"/>
      <c r="H48" s="168">
        <v>2</v>
      </c>
      <c r="I48" s="168">
        <v>2</v>
      </c>
      <c r="J48" s="168">
        <v>2</v>
      </c>
      <c r="K48" s="168">
        <v>2</v>
      </c>
      <c r="L48" s="168">
        <v>2</v>
      </c>
      <c r="M48" s="168">
        <v>2</v>
      </c>
      <c r="N48" s="168">
        <v>2</v>
      </c>
      <c r="O48" s="168">
        <v>2</v>
      </c>
      <c r="P48" s="168">
        <v>2</v>
      </c>
      <c r="Q48" s="168">
        <v>2</v>
      </c>
      <c r="R48" s="168">
        <v>2</v>
      </c>
      <c r="S48" s="168">
        <v>2</v>
      </c>
      <c r="T48" s="168">
        <v>2</v>
      </c>
      <c r="U48" s="168">
        <v>2</v>
      </c>
      <c r="V48" s="168">
        <v>2</v>
      </c>
      <c r="W48" s="168">
        <v>2</v>
      </c>
      <c r="X48" s="168">
        <v>2</v>
      </c>
      <c r="Y48" s="168">
        <v>2</v>
      </c>
      <c r="Z48" s="168">
        <v>2</v>
      </c>
      <c r="AA48" s="168"/>
      <c r="AB48" s="168">
        <f t="shared" si="0"/>
        <v>38</v>
      </c>
      <c r="AC48" s="168"/>
    </row>
    <row r="49" spans="1:29">
      <c r="A49" s="168" t="s">
        <v>119</v>
      </c>
      <c r="B49" s="168" t="s">
        <v>179</v>
      </c>
      <c r="C49" s="168"/>
      <c r="D49" s="168"/>
      <c r="E49" s="168"/>
      <c r="F49" s="168"/>
      <c r="G49" s="168"/>
      <c r="H49" s="168">
        <v>2</v>
      </c>
      <c r="I49" s="168">
        <v>1</v>
      </c>
      <c r="J49" s="168">
        <v>2</v>
      </c>
      <c r="K49" s="168">
        <v>2</v>
      </c>
      <c r="L49" s="168">
        <v>2</v>
      </c>
      <c r="M49" s="168">
        <v>1</v>
      </c>
      <c r="N49" s="168">
        <v>2</v>
      </c>
      <c r="O49" s="168">
        <v>2</v>
      </c>
      <c r="P49" s="168">
        <v>2</v>
      </c>
      <c r="Q49" s="168">
        <v>2</v>
      </c>
      <c r="R49" s="168">
        <v>2</v>
      </c>
      <c r="S49" s="168">
        <v>2</v>
      </c>
      <c r="T49" s="168">
        <v>2</v>
      </c>
      <c r="U49" s="168">
        <v>2</v>
      </c>
      <c r="V49" s="168">
        <v>2</v>
      </c>
      <c r="W49" s="168">
        <v>2</v>
      </c>
      <c r="X49" s="168">
        <v>2</v>
      </c>
      <c r="Y49" s="168">
        <v>2</v>
      </c>
      <c r="Z49" s="168">
        <v>2</v>
      </c>
      <c r="AA49" s="168"/>
      <c r="AB49" s="168">
        <f t="shared" si="0"/>
        <v>36</v>
      </c>
      <c r="AC49" s="168"/>
    </row>
    <row r="50" spans="1:29">
      <c r="A50" s="168" t="s">
        <v>121</v>
      </c>
      <c r="B50" s="168" t="s">
        <v>301</v>
      </c>
      <c r="C50" s="168"/>
      <c r="D50" s="168"/>
      <c r="E50" s="168"/>
      <c r="F50" s="168"/>
      <c r="G50" s="168"/>
      <c r="H50" s="168">
        <v>1</v>
      </c>
      <c r="I50" s="168">
        <v>1</v>
      </c>
      <c r="J50" s="168">
        <v>1</v>
      </c>
      <c r="K50" s="168">
        <v>1</v>
      </c>
      <c r="L50" s="168">
        <v>1</v>
      </c>
      <c r="M50" s="168">
        <v>1</v>
      </c>
      <c r="N50" s="168">
        <v>1</v>
      </c>
      <c r="O50" s="168">
        <v>1</v>
      </c>
      <c r="P50" s="168">
        <v>1</v>
      </c>
      <c r="Q50" s="168">
        <v>1</v>
      </c>
      <c r="R50" s="168">
        <v>1</v>
      </c>
      <c r="S50" s="168">
        <v>1</v>
      </c>
      <c r="T50" s="168">
        <v>1</v>
      </c>
      <c r="U50" s="168">
        <v>1</v>
      </c>
      <c r="V50" s="168">
        <v>1</v>
      </c>
      <c r="W50" s="168">
        <v>1</v>
      </c>
      <c r="X50" s="168">
        <v>1</v>
      </c>
      <c r="Y50" s="168">
        <v>1</v>
      </c>
      <c r="Z50" s="168">
        <v>1</v>
      </c>
      <c r="AA50" s="168">
        <v>2</v>
      </c>
      <c r="AB50" s="168">
        <f t="shared" si="0"/>
        <v>21</v>
      </c>
      <c r="AC50" s="168"/>
    </row>
    <row r="51" spans="1:29">
      <c r="A51" s="168" t="s">
        <v>123</v>
      </c>
      <c r="B51" s="168" t="s">
        <v>145</v>
      </c>
      <c r="C51" s="168"/>
      <c r="D51" s="168"/>
      <c r="E51" s="168"/>
      <c r="F51" s="168"/>
      <c r="G51" s="168"/>
      <c r="H51" s="168">
        <v>4</v>
      </c>
      <c r="I51" s="168">
        <v>4</v>
      </c>
      <c r="J51" s="168">
        <v>4</v>
      </c>
      <c r="K51" s="168">
        <v>4</v>
      </c>
      <c r="L51" s="168">
        <v>4</v>
      </c>
      <c r="M51" s="168">
        <v>4</v>
      </c>
      <c r="N51" s="168">
        <v>4</v>
      </c>
      <c r="O51" s="168">
        <v>4</v>
      </c>
      <c r="P51" s="168">
        <v>4</v>
      </c>
      <c r="Q51" s="168">
        <v>4</v>
      </c>
      <c r="R51" s="168">
        <v>4</v>
      </c>
      <c r="S51" s="168">
        <v>4</v>
      </c>
      <c r="T51" s="168">
        <v>4</v>
      </c>
      <c r="U51" s="168">
        <v>4</v>
      </c>
      <c r="V51" s="168">
        <v>4</v>
      </c>
      <c r="W51" s="168">
        <v>4</v>
      </c>
      <c r="X51" s="168">
        <v>4</v>
      </c>
      <c r="Y51" s="168">
        <v>4</v>
      </c>
      <c r="Z51" s="168">
        <v>4</v>
      </c>
      <c r="AA51" s="168"/>
      <c r="AB51" s="168">
        <f t="shared" si="0"/>
        <v>76</v>
      </c>
      <c r="AC51" s="168"/>
    </row>
    <row r="52" spans="1:29">
      <c r="A52" s="168" t="s">
        <v>125</v>
      </c>
      <c r="B52" s="168" t="s">
        <v>302</v>
      </c>
      <c r="C52" s="168"/>
      <c r="D52" s="168"/>
      <c r="E52" s="168"/>
      <c r="F52" s="168"/>
      <c r="G52" s="168"/>
      <c r="H52" s="168"/>
      <c r="I52" s="168">
        <v>1</v>
      </c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>
        <v>1</v>
      </c>
      <c r="Z52" s="168"/>
      <c r="AA52" s="168"/>
      <c r="AB52" s="168">
        <f t="shared" si="0"/>
        <v>2</v>
      </c>
      <c r="AC52" s="168"/>
    </row>
    <row r="53" spans="1:29">
      <c r="A53" s="168" t="s">
        <v>127</v>
      </c>
      <c r="B53" s="168" t="s">
        <v>303</v>
      </c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>
        <v>2</v>
      </c>
      <c r="Z53" s="168"/>
      <c r="AA53" s="168"/>
      <c r="AB53" s="168">
        <f t="shared" si="0"/>
        <v>2</v>
      </c>
      <c r="AC53" s="168"/>
    </row>
    <row r="54" spans="1:29">
      <c r="A54" s="168" t="s">
        <v>129</v>
      </c>
      <c r="B54" s="168" t="s">
        <v>304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>
        <v>2</v>
      </c>
      <c r="Z54" s="168"/>
      <c r="AA54" s="168"/>
      <c r="AB54" s="168">
        <f t="shared" si="0"/>
        <v>2</v>
      </c>
      <c r="AC54" s="168"/>
    </row>
    <row r="55" spans="1:29">
      <c r="A55" s="168" t="s">
        <v>131</v>
      </c>
      <c r="B55" s="168" t="s">
        <v>305</v>
      </c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>
        <v>2</v>
      </c>
      <c r="Z55" s="168"/>
      <c r="AA55" s="168"/>
      <c r="AB55" s="168">
        <f t="shared" si="0"/>
        <v>2</v>
      </c>
      <c r="AC55" s="168"/>
    </row>
    <row r="56" spans="1:29">
      <c r="A56" s="168" t="s">
        <v>133</v>
      </c>
      <c r="B56" s="168" t="s">
        <v>191</v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>
        <v>3</v>
      </c>
      <c r="AB56" s="168">
        <f t="shared" si="0"/>
        <v>3</v>
      </c>
      <c r="AC56" s="168"/>
    </row>
    <row r="57" spans="1:28">
      <c r="A57" s="168" t="s">
        <v>135</v>
      </c>
      <c r="B57" s="168" t="s">
        <v>306</v>
      </c>
      <c r="F57">
        <v>1</v>
      </c>
      <c r="AB57" s="168">
        <f t="shared" si="0"/>
        <v>1</v>
      </c>
    </row>
    <row r="58" spans="1:28">
      <c r="A58" s="168" t="s">
        <v>137</v>
      </c>
      <c r="B58" s="168" t="s">
        <v>307</v>
      </c>
      <c r="G58">
        <v>2</v>
      </c>
      <c r="AB58" s="168">
        <f t="shared" si="0"/>
        <v>2</v>
      </c>
    </row>
    <row r="59" spans="28:28">
      <c r="AB59" s="168">
        <f t="shared" si="0"/>
        <v>0</v>
      </c>
    </row>
    <row r="60" spans="28:28">
      <c r="AB60" s="168">
        <f t="shared" si="0"/>
        <v>0</v>
      </c>
    </row>
    <row r="61" spans="28:28">
      <c r="AB61" s="168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72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21" t="s">
        <v>308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29">
      <c r="A2" s="168" t="s">
        <v>1</v>
      </c>
      <c r="B2" s="168" t="s">
        <v>2</v>
      </c>
      <c r="C2" s="168" t="s">
        <v>3</v>
      </c>
      <c r="D2" s="168" t="s">
        <v>4</v>
      </c>
      <c r="E2" s="168" t="s">
        <v>5</v>
      </c>
      <c r="F2" s="168" t="s">
        <v>6</v>
      </c>
      <c r="G2" s="168" t="s">
        <v>7</v>
      </c>
      <c r="H2" s="168" t="s">
        <v>8</v>
      </c>
      <c r="I2" s="168" t="s">
        <v>9</v>
      </c>
      <c r="J2" s="168" t="s">
        <v>10</v>
      </c>
      <c r="K2" s="168" t="s">
        <v>11</v>
      </c>
      <c r="L2" s="168" t="s">
        <v>12</v>
      </c>
      <c r="M2" s="168" t="s">
        <v>13</v>
      </c>
      <c r="N2" s="168" t="s">
        <v>14</v>
      </c>
      <c r="O2" s="168" t="s">
        <v>15</v>
      </c>
      <c r="P2" s="168" t="s">
        <v>16</v>
      </c>
      <c r="Q2" s="168" t="s">
        <v>17</v>
      </c>
      <c r="R2" s="168" t="s">
        <v>18</v>
      </c>
      <c r="S2" s="168" t="s">
        <v>19</v>
      </c>
      <c r="T2" s="168" t="s">
        <v>20</v>
      </c>
      <c r="U2" s="168" t="s">
        <v>21</v>
      </c>
      <c r="V2" s="168" t="s">
        <v>22</v>
      </c>
      <c r="W2" s="168" t="s">
        <v>23</v>
      </c>
      <c r="X2" s="168" t="s">
        <v>24</v>
      </c>
      <c r="Y2" s="168" t="s">
        <v>25</v>
      </c>
      <c r="Z2" s="168" t="s">
        <v>26</v>
      </c>
      <c r="AA2" s="168" t="s">
        <v>27</v>
      </c>
      <c r="AB2" s="168" t="s">
        <v>28</v>
      </c>
      <c r="AC2" s="168" t="s">
        <v>206</v>
      </c>
    </row>
    <row r="3" spans="1:29">
      <c r="A3" s="168" t="s">
        <v>29</v>
      </c>
      <c r="B3" s="168" t="s">
        <v>309</v>
      </c>
      <c r="C3" s="168"/>
      <c r="D3" s="168"/>
      <c r="E3" s="168">
        <v>2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>
        <f t="shared" ref="AB3:AB30" si="0">SUM(E3:AA3)</f>
        <v>2</v>
      </c>
      <c r="AC3" s="168">
        <f>C3*D3*AB3/1000000</f>
        <v>0</v>
      </c>
    </row>
    <row r="4" spans="1:29">
      <c r="A4" s="168" t="s">
        <v>31</v>
      </c>
      <c r="B4" s="168" t="s">
        <v>310</v>
      </c>
      <c r="C4" s="168"/>
      <c r="D4" s="168"/>
      <c r="E4" s="168"/>
      <c r="F4" s="168">
        <v>1</v>
      </c>
      <c r="G4" s="168">
        <v>1</v>
      </c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>
        <f t="shared" si="0"/>
        <v>2</v>
      </c>
      <c r="AC4" s="168">
        <f t="shared" ref="AC4:AC52" si="1">C4*D4*AB4/1000000</f>
        <v>0</v>
      </c>
    </row>
    <row r="5" spans="1:29">
      <c r="A5" s="168" t="s">
        <v>33</v>
      </c>
      <c r="B5" s="168" t="s">
        <v>311</v>
      </c>
      <c r="C5" s="168"/>
      <c r="D5" s="168"/>
      <c r="E5" s="168"/>
      <c r="F5" s="168">
        <v>1</v>
      </c>
      <c r="G5" s="168">
        <v>1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>
        <f t="shared" si="0"/>
        <v>2</v>
      </c>
      <c r="AC5" s="168">
        <f t="shared" si="1"/>
        <v>0</v>
      </c>
    </row>
    <row r="6" spans="1:29">
      <c r="A6" s="168" t="s">
        <v>35</v>
      </c>
      <c r="B6" s="168" t="s">
        <v>312</v>
      </c>
      <c r="C6" s="168"/>
      <c r="D6" s="168"/>
      <c r="E6" s="168"/>
      <c r="F6" s="168">
        <v>1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>
        <f t="shared" si="0"/>
        <v>1</v>
      </c>
      <c r="AC6" s="168">
        <f t="shared" si="1"/>
        <v>0</v>
      </c>
    </row>
    <row r="7" spans="1:29">
      <c r="A7" s="168" t="s">
        <v>37</v>
      </c>
      <c r="B7" s="168" t="s">
        <v>313</v>
      </c>
      <c r="C7" s="168"/>
      <c r="D7" s="168"/>
      <c r="E7" s="168"/>
      <c r="F7" s="168">
        <v>2</v>
      </c>
      <c r="G7" s="168">
        <v>2</v>
      </c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>
        <f t="shared" si="0"/>
        <v>4</v>
      </c>
      <c r="AC7" s="168">
        <f t="shared" si="1"/>
        <v>0</v>
      </c>
    </row>
    <row r="8" spans="1:29">
      <c r="A8" s="168" t="s">
        <v>39</v>
      </c>
      <c r="B8" s="168" t="s">
        <v>314</v>
      </c>
      <c r="C8" s="168"/>
      <c r="D8" s="168"/>
      <c r="E8" s="168"/>
      <c r="F8" s="168">
        <v>1</v>
      </c>
      <c r="G8" s="168">
        <v>1</v>
      </c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>
        <f t="shared" si="0"/>
        <v>2</v>
      </c>
      <c r="AC8" s="168">
        <f t="shared" si="1"/>
        <v>0</v>
      </c>
    </row>
    <row r="9" spans="1:29">
      <c r="A9" s="168" t="s">
        <v>41</v>
      </c>
      <c r="B9" s="168" t="s">
        <v>315</v>
      </c>
      <c r="C9" s="168"/>
      <c r="D9" s="168"/>
      <c r="E9" s="168"/>
      <c r="F9" s="168">
        <v>1</v>
      </c>
      <c r="G9" s="168">
        <v>1</v>
      </c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>
        <f t="shared" si="0"/>
        <v>2</v>
      </c>
      <c r="AC9" s="168">
        <f t="shared" si="1"/>
        <v>0</v>
      </c>
    </row>
    <row r="10" spans="1:29">
      <c r="A10" s="168" t="s">
        <v>43</v>
      </c>
      <c r="B10" s="168" t="s">
        <v>316</v>
      </c>
      <c r="C10" s="168"/>
      <c r="D10" s="168"/>
      <c r="E10" s="168"/>
      <c r="F10" s="168">
        <v>1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>
        <f t="shared" si="0"/>
        <v>1</v>
      </c>
      <c r="AC10" s="168">
        <f t="shared" si="1"/>
        <v>0</v>
      </c>
    </row>
    <row r="11" spans="1:29">
      <c r="A11" s="168" t="s">
        <v>45</v>
      </c>
      <c r="B11" s="168" t="s">
        <v>40</v>
      </c>
      <c r="C11" s="168"/>
      <c r="D11" s="168"/>
      <c r="E11" s="168"/>
      <c r="F11" s="168">
        <v>2</v>
      </c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>
        <f t="shared" si="0"/>
        <v>2</v>
      </c>
      <c r="AC11" s="168">
        <f t="shared" si="1"/>
        <v>0</v>
      </c>
    </row>
    <row r="12" spans="1:29">
      <c r="A12" s="168" t="s">
        <v>47</v>
      </c>
      <c r="B12" s="168" t="s">
        <v>317</v>
      </c>
      <c r="C12" s="168"/>
      <c r="D12" s="168"/>
      <c r="E12" s="168"/>
      <c r="F12" s="168">
        <v>1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>
        <f t="shared" si="0"/>
        <v>1</v>
      </c>
      <c r="AC12" s="168">
        <f t="shared" si="1"/>
        <v>0</v>
      </c>
    </row>
    <row r="13" spans="1:29">
      <c r="A13" s="168" t="s">
        <v>49</v>
      </c>
      <c r="B13" s="168" t="s">
        <v>70</v>
      </c>
      <c r="C13" s="168"/>
      <c r="D13" s="168"/>
      <c r="E13" s="168"/>
      <c r="F13" s="168">
        <v>6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>
        <f t="shared" si="0"/>
        <v>6</v>
      </c>
      <c r="AC13" s="168">
        <f t="shared" si="1"/>
        <v>0</v>
      </c>
    </row>
    <row r="14" spans="1:29">
      <c r="A14" s="168" t="s">
        <v>51</v>
      </c>
      <c r="B14" s="168" t="s">
        <v>318</v>
      </c>
      <c r="C14" s="168"/>
      <c r="D14" s="168"/>
      <c r="E14" s="168"/>
      <c r="F14" s="168">
        <v>4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>
        <f t="shared" si="0"/>
        <v>4</v>
      </c>
      <c r="AC14" s="168">
        <f t="shared" si="1"/>
        <v>0</v>
      </c>
    </row>
    <row r="15" spans="1:29">
      <c r="A15" s="168" t="s">
        <v>53</v>
      </c>
      <c r="B15" s="168" t="s">
        <v>319</v>
      </c>
      <c r="C15" s="168"/>
      <c r="D15" s="168"/>
      <c r="E15" s="168"/>
      <c r="F15" s="168">
        <v>5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>
        <f t="shared" si="0"/>
        <v>5</v>
      </c>
      <c r="AC15" s="168">
        <f t="shared" si="1"/>
        <v>0</v>
      </c>
    </row>
    <row r="16" spans="1:29">
      <c r="A16" s="168" t="s">
        <v>55</v>
      </c>
      <c r="B16" s="168" t="s">
        <v>320</v>
      </c>
      <c r="C16" s="168"/>
      <c r="D16" s="168"/>
      <c r="E16" s="168"/>
      <c r="F16" s="168">
        <v>5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>
        <f t="shared" si="0"/>
        <v>5</v>
      </c>
      <c r="AC16" s="168">
        <f t="shared" si="1"/>
        <v>0</v>
      </c>
    </row>
    <row r="17" spans="1:29">
      <c r="A17" s="168" t="s">
        <v>57</v>
      </c>
      <c r="B17" s="168" t="s">
        <v>321</v>
      </c>
      <c r="C17" s="168"/>
      <c r="D17" s="168"/>
      <c r="E17" s="168"/>
      <c r="F17" s="168">
        <v>1</v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>
        <f t="shared" si="0"/>
        <v>1</v>
      </c>
      <c r="AC17" s="168">
        <f t="shared" si="1"/>
        <v>0</v>
      </c>
    </row>
    <row r="18" spans="1:29">
      <c r="A18" s="168" t="s">
        <v>59</v>
      </c>
      <c r="B18" s="168" t="s">
        <v>322</v>
      </c>
      <c r="C18" s="168"/>
      <c r="D18" s="168"/>
      <c r="E18" s="168"/>
      <c r="F18" s="168">
        <v>2</v>
      </c>
      <c r="G18" s="168">
        <v>2</v>
      </c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>
        <f t="shared" si="0"/>
        <v>4</v>
      </c>
      <c r="AC18" s="168">
        <f t="shared" si="1"/>
        <v>0</v>
      </c>
    </row>
    <row r="19" spans="1:29">
      <c r="A19" s="168" t="s">
        <v>61</v>
      </c>
      <c r="B19" s="168" t="s">
        <v>323</v>
      </c>
      <c r="C19" s="168"/>
      <c r="D19" s="168"/>
      <c r="E19" s="168"/>
      <c r="F19" s="168">
        <v>6</v>
      </c>
      <c r="G19" s="168">
        <v>6</v>
      </c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>
        <f t="shared" si="0"/>
        <v>12</v>
      </c>
      <c r="AC19" s="168">
        <f t="shared" si="1"/>
        <v>0</v>
      </c>
    </row>
    <row r="20" spans="1:29">
      <c r="A20" s="168" t="s">
        <v>63</v>
      </c>
      <c r="B20" s="168" t="s">
        <v>324</v>
      </c>
      <c r="C20" s="168"/>
      <c r="D20" s="168"/>
      <c r="E20" s="168"/>
      <c r="F20" s="168">
        <v>1</v>
      </c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>
        <f t="shared" si="0"/>
        <v>1</v>
      </c>
      <c r="AC20" s="168">
        <f t="shared" si="1"/>
        <v>0</v>
      </c>
    </row>
    <row r="21" spans="1:29">
      <c r="A21" s="168" t="s">
        <v>65</v>
      </c>
      <c r="B21" s="168" t="s">
        <v>325</v>
      </c>
      <c r="C21" s="168"/>
      <c r="D21" s="168"/>
      <c r="E21" s="168"/>
      <c r="F21" s="168">
        <v>8</v>
      </c>
      <c r="G21" s="168">
        <v>9</v>
      </c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>
        <f t="shared" si="0"/>
        <v>17</v>
      </c>
      <c r="AC21" s="168">
        <f t="shared" si="1"/>
        <v>0</v>
      </c>
    </row>
    <row r="22" spans="1:29">
      <c r="A22" s="168" t="s">
        <v>67</v>
      </c>
      <c r="B22" s="168" t="s">
        <v>326</v>
      </c>
      <c r="C22" s="168"/>
      <c r="D22" s="168"/>
      <c r="E22" s="168"/>
      <c r="F22" s="168">
        <v>1</v>
      </c>
      <c r="G22" s="168">
        <v>2</v>
      </c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>
        <f t="shared" si="0"/>
        <v>3</v>
      </c>
      <c r="AC22" s="168">
        <f t="shared" si="1"/>
        <v>0</v>
      </c>
    </row>
    <row r="23" spans="1:29">
      <c r="A23" s="168" t="s">
        <v>69</v>
      </c>
      <c r="B23" s="168" t="s">
        <v>327</v>
      </c>
      <c r="C23" s="168"/>
      <c r="D23" s="168"/>
      <c r="E23" s="168"/>
      <c r="F23" s="168">
        <v>3</v>
      </c>
      <c r="G23" s="168">
        <v>4</v>
      </c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>
        <f t="shared" si="0"/>
        <v>7</v>
      </c>
      <c r="AC23" s="168">
        <f t="shared" si="1"/>
        <v>0</v>
      </c>
    </row>
    <row r="24" spans="1:29">
      <c r="A24" s="168" t="s">
        <v>71</v>
      </c>
      <c r="B24" s="168" t="s">
        <v>328</v>
      </c>
      <c r="C24" s="168"/>
      <c r="D24" s="168"/>
      <c r="E24" s="168"/>
      <c r="F24" s="168">
        <v>3</v>
      </c>
      <c r="G24" s="168">
        <v>3</v>
      </c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>
        <f t="shared" si="0"/>
        <v>6</v>
      </c>
      <c r="AC24" s="168">
        <f t="shared" si="1"/>
        <v>0</v>
      </c>
    </row>
    <row r="25" spans="1:29">
      <c r="A25" s="168" t="s">
        <v>223</v>
      </c>
      <c r="B25" s="168" t="s">
        <v>329</v>
      </c>
      <c r="C25" s="168"/>
      <c r="D25" s="168"/>
      <c r="E25" s="168"/>
      <c r="F25" s="168">
        <v>1</v>
      </c>
      <c r="G25" s="168">
        <v>1</v>
      </c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>
        <f t="shared" si="0"/>
        <v>2</v>
      </c>
      <c r="AC25" s="168">
        <f t="shared" si="1"/>
        <v>0</v>
      </c>
    </row>
    <row r="26" spans="1:29">
      <c r="A26" s="168" t="s">
        <v>73</v>
      </c>
      <c r="B26" s="168" t="s">
        <v>330</v>
      </c>
      <c r="C26" s="168"/>
      <c r="D26" s="168"/>
      <c r="E26" s="168"/>
      <c r="F26" s="168">
        <v>1</v>
      </c>
      <c r="G26" s="168">
        <v>1</v>
      </c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>
        <f t="shared" si="0"/>
        <v>2</v>
      </c>
      <c r="AC26" s="168">
        <f t="shared" si="1"/>
        <v>0</v>
      </c>
    </row>
    <row r="27" spans="1:29">
      <c r="A27" s="168" t="s">
        <v>75</v>
      </c>
      <c r="B27" s="168" t="s">
        <v>331</v>
      </c>
      <c r="C27" s="168"/>
      <c r="D27" s="168"/>
      <c r="E27" s="168"/>
      <c r="F27" s="168">
        <v>1</v>
      </c>
      <c r="G27" s="168">
        <v>1</v>
      </c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>
        <f t="shared" si="0"/>
        <v>2</v>
      </c>
      <c r="AC27" s="168">
        <f t="shared" si="1"/>
        <v>0</v>
      </c>
    </row>
    <row r="28" spans="1:29">
      <c r="A28" s="168" t="s">
        <v>77</v>
      </c>
      <c r="B28" s="168" t="s">
        <v>332</v>
      </c>
      <c r="C28" s="168"/>
      <c r="D28" s="168"/>
      <c r="E28" s="168"/>
      <c r="F28" s="168"/>
      <c r="G28" s="168">
        <v>1</v>
      </c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>
        <f t="shared" si="0"/>
        <v>1</v>
      </c>
      <c r="AC28" s="168">
        <f t="shared" si="1"/>
        <v>0</v>
      </c>
    </row>
    <row r="29" spans="1:29">
      <c r="A29" s="168" t="s">
        <v>79</v>
      </c>
      <c r="B29" s="168" t="s">
        <v>157</v>
      </c>
      <c r="C29" s="168"/>
      <c r="D29" s="168"/>
      <c r="E29" s="168"/>
      <c r="F29" s="168"/>
      <c r="G29" s="168">
        <v>1</v>
      </c>
      <c r="H29" s="168">
        <v>2</v>
      </c>
      <c r="I29" s="168">
        <v>2</v>
      </c>
      <c r="J29" s="168">
        <v>2</v>
      </c>
      <c r="K29" s="168">
        <v>2</v>
      </c>
      <c r="L29" s="168">
        <v>2</v>
      </c>
      <c r="M29" s="168">
        <v>2</v>
      </c>
      <c r="N29" s="168">
        <v>2</v>
      </c>
      <c r="O29" s="168">
        <v>2</v>
      </c>
      <c r="P29" s="168">
        <v>2</v>
      </c>
      <c r="Q29" s="168">
        <v>2</v>
      </c>
      <c r="R29" s="168">
        <v>2</v>
      </c>
      <c r="S29" s="168">
        <v>2</v>
      </c>
      <c r="T29" s="168">
        <v>2</v>
      </c>
      <c r="U29" s="168">
        <v>2</v>
      </c>
      <c r="V29" s="168">
        <v>2</v>
      </c>
      <c r="W29" s="168">
        <v>2</v>
      </c>
      <c r="X29" s="168"/>
      <c r="Y29" s="168">
        <v>2</v>
      </c>
      <c r="Z29" s="168">
        <v>2</v>
      </c>
      <c r="AA29" s="168"/>
      <c r="AB29" s="168">
        <f t="shared" si="0"/>
        <v>37</v>
      </c>
      <c r="AC29" s="168">
        <f t="shared" si="1"/>
        <v>0</v>
      </c>
    </row>
    <row r="30" spans="1:29">
      <c r="A30" s="168" t="s">
        <v>81</v>
      </c>
      <c r="B30" s="168" t="s">
        <v>291</v>
      </c>
      <c r="C30" s="168"/>
      <c r="D30" s="168"/>
      <c r="E30" s="168"/>
      <c r="F30" s="168"/>
      <c r="G30" s="168">
        <v>2</v>
      </c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>
        <f t="shared" si="0"/>
        <v>2</v>
      </c>
      <c r="AC30" s="168">
        <f t="shared" si="1"/>
        <v>0</v>
      </c>
    </row>
    <row r="31" spans="1:29">
      <c r="A31" s="168" t="s">
        <v>83</v>
      </c>
      <c r="B31" s="168" t="s">
        <v>280</v>
      </c>
      <c r="C31" s="168"/>
      <c r="D31" s="168"/>
      <c r="E31" s="168"/>
      <c r="F31" s="168"/>
      <c r="G31" s="168">
        <v>2</v>
      </c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>
        <f t="shared" ref="AB31:AB52" si="2">SUM(E31:AA31)</f>
        <v>2</v>
      </c>
      <c r="AC31" s="168">
        <f t="shared" si="1"/>
        <v>0</v>
      </c>
    </row>
    <row r="32" spans="1:29">
      <c r="A32" s="168" t="s">
        <v>85</v>
      </c>
      <c r="B32" s="168" t="s">
        <v>333</v>
      </c>
      <c r="C32" s="168"/>
      <c r="D32" s="168"/>
      <c r="E32" s="168"/>
      <c r="F32" s="168"/>
      <c r="G32" s="168">
        <v>1</v>
      </c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>
        <f t="shared" si="2"/>
        <v>1</v>
      </c>
      <c r="AC32" s="168">
        <f t="shared" si="1"/>
        <v>0</v>
      </c>
    </row>
    <row r="33" spans="1:29">
      <c r="A33" s="168" t="s">
        <v>87</v>
      </c>
      <c r="B33" s="168" t="s">
        <v>235</v>
      </c>
      <c r="C33" s="168"/>
      <c r="D33" s="168"/>
      <c r="E33" s="168"/>
      <c r="F33" s="168"/>
      <c r="G33" s="168">
        <v>3</v>
      </c>
      <c r="H33" s="168">
        <v>6</v>
      </c>
      <c r="I33" s="168">
        <v>6</v>
      </c>
      <c r="J33" s="168">
        <v>6</v>
      </c>
      <c r="K33" s="168">
        <v>6</v>
      </c>
      <c r="L33" s="168">
        <v>6</v>
      </c>
      <c r="M33" s="168">
        <v>6</v>
      </c>
      <c r="N33" s="168">
        <v>6</v>
      </c>
      <c r="O33" s="168">
        <v>6</v>
      </c>
      <c r="P33" s="168">
        <v>6</v>
      </c>
      <c r="Q33" s="168">
        <v>6</v>
      </c>
      <c r="R33" s="168">
        <v>6</v>
      </c>
      <c r="S33" s="168">
        <v>6</v>
      </c>
      <c r="T33" s="168">
        <v>6</v>
      </c>
      <c r="U33" s="168">
        <v>6</v>
      </c>
      <c r="V33" s="168">
        <v>6</v>
      </c>
      <c r="W33" s="168">
        <v>6</v>
      </c>
      <c r="X33" s="168">
        <v>6</v>
      </c>
      <c r="Y33" s="168">
        <v>6</v>
      </c>
      <c r="Z33" s="168">
        <v>6</v>
      </c>
      <c r="AA33" s="168"/>
      <c r="AB33" s="168">
        <f t="shared" si="2"/>
        <v>117</v>
      </c>
      <c r="AC33" s="168">
        <f t="shared" si="1"/>
        <v>0</v>
      </c>
    </row>
    <row r="34" spans="1:29">
      <c r="A34" s="168" t="s">
        <v>89</v>
      </c>
      <c r="B34" s="168" t="s">
        <v>151</v>
      </c>
      <c r="C34" s="168"/>
      <c r="D34" s="168"/>
      <c r="E34" s="168"/>
      <c r="F34" s="168"/>
      <c r="G34" s="168">
        <v>2</v>
      </c>
      <c r="H34" s="168">
        <v>4</v>
      </c>
      <c r="I34" s="168">
        <v>4</v>
      </c>
      <c r="J34" s="168">
        <v>4</v>
      </c>
      <c r="K34" s="168">
        <v>4</v>
      </c>
      <c r="L34" s="168">
        <v>4</v>
      </c>
      <c r="M34" s="168">
        <v>4</v>
      </c>
      <c r="N34" s="168">
        <v>4</v>
      </c>
      <c r="O34" s="168">
        <v>4</v>
      </c>
      <c r="P34" s="168">
        <v>4</v>
      </c>
      <c r="Q34" s="168">
        <v>4</v>
      </c>
      <c r="R34" s="168">
        <v>4</v>
      </c>
      <c r="S34" s="168">
        <v>4</v>
      </c>
      <c r="T34" s="168">
        <v>4</v>
      </c>
      <c r="U34" s="168">
        <v>4</v>
      </c>
      <c r="V34" s="168">
        <v>4</v>
      </c>
      <c r="W34" s="168">
        <v>4</v>
      </c>
      <c r="X34" s="168">
        <v>4</v>
      </c>
      <c r="Y34" s="168">
        <v>4</v>
      </c>
      <c r="Z34" s="168">
        <v>4</v>
      </c>
      <c r="AA34" s="168"/>
      <c r="AB34" s="168">
        <f t="shared" si="2"/>
        <v>78</v>
      </c>
      <c r="AC34" s="168">
        <f t="shared" si="1"/>
        <v>0</v>
      </c>
    </row>
    <row r="35" spans="1:29">
      <c r="A35" s="168" t="s">
        <v>91</v>
      </c>
      <c r="B35" s="168" t="s">
        <v>334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>
        <f t="shared" si="2"/>
        <v>0</v>
      </c>
      <c r="AC35" s="168">
        <f t="shared" si="1"/>
        <v>0</v>
      </c>
    </row>
    <row r="36" spans="1:29">
      <c r="A36" s="168" t="s">
        <v>93</v>
      </c>
      <c r="B36" s="168" t="s">
        <v>283</v>
      </c>
      <c r="C36" s="168"/>
      <c r="D36" s="168"/>
      <c r="E36" s="168"/>
      <c r="F36" s="168"/>
      <c r="G36" s="168">
        <v>1</v>
      </c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>
        <f t="shared" si="2"/>
        <v>1</v>
      </c>
      <c r="AC36" s="168">
        <f t="shared" si="1"/>
        <v>0</v>
      </c>
    </row>
    <row r="37" spans="1:29">
      <c r="A37" s="168" t="s">
        <v>95</v>
      </c>
      <c r="B37" s="168" t="s">
        <v>284</v>
      </c>
      <c r="C37" s="168"/>
      <c r="D37" s="168"/>
      <c r="E37" s="168"/>
      <c r="F37" s="168"/>
      <c r="G37" s="168">
        <v>1</v>
      </c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>
        <f t="shared" si="2"/>
        <v>1</v>
      </c>
      <c r="AC37" s="168">
        <f t="shared" si="1"/>
        <v>0</v>
      </c>
    </row>
    <row r="38" spans="1:29">
      <c r="A38" s="168" t="s">
        <v>97</v>
      </c>
      <c r="B38" s="168" t="s">
        <v>285</v>
      </c>
      <c r="C38" s="168"/>
      <c r="D38" s="168"/>
      <c r="E38" s="168"/>
      <c r="F38" s="168"/>
      <c r="G38" s="168">
        <v>1</v>
      </c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>
        <f t="shared" si="2"/>
        <v>1</v>
      </c>
      <c r="AC38" s="168">
        <f t="shared" si="1"/>
        <v>0</v>
      </c>
    </row>
    <row r="39" spans="1:29">
      <c r="A39" s="168" t="s">
        <v>99</v>
      </c>
      <c r="B39" s="168" t="s">
        <v>286</v>
      </c>
      <c r="C39" s="168"/>
      <c r="D39" s="168"/>
      <c r="E39" s="168"/>
      <c r="F39" s="168"/>
      <c r="G39" s="168">
        <v>1</v>
      </c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>
        <f t="shared" si="2"/>
        <v>1</v>
      </c>
      <c r="AC39" s="168">
        <f t="shared" si="1"/>
        <v>0</v>
      </c>
    </row>
    <row r="40" spans="1:29">
      <c r="A40" s="168" t="s">
        <v>101</v>
      </c>
      <c r="B40" s="168" t="s">
        <v>181</v>
      </c>
      <c r="C40" s="168"/>
      <c r="D40" s="168"/>
      <c r="E40" s="168"/>
      <c r="F40" s="168"/>
      <c r="G40" s="168">
        <v>1</v>
      </c>
      <c r="H40" s="168">
        <v>1</v>
      </c>
      <c r="I40" s="168">
        <v>2</v>
      </c>
      <c r="J40" s="168">
        <v>2</v>
      </c>
      <c r="K40" s="168">
        <v>2</v>
      </c>
      <c r="L40" s="168">
        <v>2</v>
      </c>
      <c r="M40" s="168">
        <v>2</v>
      </c>
      <c r="N40" s="168">
        <v>2</v>
      </c>
      <c r="O40" s="168">
        <v>2</v>
      </c>
      <c r="P40" s="168">
        <v>2</v>
      </c>
      <c r="Q40" s="168">
        <v>2</v>
      </c>
      <c r="R40" s="168">
        <v>2</v>
      </c>
      <c r="S40" s="168">
        <v>2</v>
      </c>
      <c r="T40" s="168">
        <v>2</v>
      </c>
      <c r="U40" s="168">
        <v>2</v>
      </c>
      <c r="V40" s="168">
        <v>2</v>
      </c>
      <c r="W40" s="168">
        <v>2</v>
      </c>
      <c r="X40" s="168">
        <v>2</v>
      </c>
      <c r="Y40" s="168">
        <v>2</v>
      </c>
      <c r="Z40" s="168">
        <v>0</v>
      </c>
      <c r="AA40" s="168"/>
      <c r="AB40" s="168">
        <f t="shared" si="2"/>
        <v>36</v>
      </c>
      <c r="AC40" s="168">
        <f t="shared" si="1"/>
        <v>0</v>
      </c>
    </row>
    <row r="41" spans="1:29">
      <c r="A41" s="168" t="s">
        <v>103</v>
      </c>
      <c r="B41" s="168" t="s">
        <v>163</v>
      </c>
      <c r="C41" s="168"/>
      <c r="D41" s="168"/>
      <c r="E41" s="168"/>
      <c r="F41" s="168"/>
      <c r="G41" s="168">
        <v>1</v>
      </c>
      <c r="H41" s="168">
        <v>2</v>
      </c>
      <c r="I41" s="168">
        <v>2</v>
      </c>
      <c r="J41" s="168">
        <v>2</v>
      </c>
      <c r="K41" s="168">
        <v>2</v>
      </c>
      <c r="L41" s="168">
        <v>2</v>
      </c>
      <c r="M41" s="168">
        <v>2</v>
      </c>
      <c r="N41" s="168">
        <v>2</v>
      </c>
      <c r="O41" s="168">
        <v>2</v>
      </c>
      <c r="P41" s="168">
        <v>2</v>
      </c>
      <c r="Q41" s="168">
        <v>2</v>
      </c>
      <c r="R41" s="168">
        <v>2</v>
      </c>
      <c r="S41" s="168">
        <v>2</v>
      </c>
      <c r="T41" s="168">
        <v>2</v>
      </c>
      <c r="U41" s="168">
        <v>2</v>
      </c>
      <c r="V41" s="168">
        <v>2</v>
      </c>
      <c r="W41" s="168">
        <v>2</v>
      </c>
      <c r="X41" s="168">
        <v>2</v>
      </c>
      <c r="Y41" s="168">
        <v>2</v>
      </c>
      <c r="Z41" s="168">
        <v>2</v>
      </c>
      <c r="AA41" s="168"/>
      <c r="AB41" s="168">
        <f t="shared" si="2"/>
        <v>39</v>
      </c>
      <c r="AC41" s="168">
        <f t="shared" si="1"/>
        <v>0</v>
      </c>
    </row>
    <row r="42" spans="1:29">
      <c r="A42" s="168" t="s">
        <v>105</v>
      </c>
      <c r="B42" s="168" t="s">
        <v>289</v>
      </c>
      <c r="C42" s="168"/>
      <c r="D42" s="168"/>
      <c r="E42" s="168"/>
      <c r="F42" s="168"/>
      <c r="G42" s="168">
        <v>1</v>
      </c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>
        <f t="shared" si="2"/>
        <v>1</v>
      </c>
      <c r="AC42" s="168">
        <f t="shared" si="1"/>
        <v>0</v>
      </c>
    </row>
    <row r="43" spans="1:29">
      <c r="A43" s="168" t="s">
        <v>107</v>
      </c>
      <c r="B43" s="168" t="s">
        <v>290</v>
      </c>
      <c r="C43" s="168"/>
      <c r="D43" s="168"/>
      <c r="E43" s="168"/>
      <c r="F43" s="168"/>
      <c r="G43" s="168">
        <v>1</v>
      </c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>
        <f t="shared" si="2"/>
        <v>1</v>
      </c>
      <c r="AC43" s="168">
        <f t="shared" si="1"/>
        <v>0</v>
      </c>
    </row>
    <row r="44" spans="1:29">
      <c r="A44" s="168" t="s">
        <v>109</v>
      </c>
      <c r="B44" s="168" t="s">
        <v>252</v>
      </c>
      <c r="C44" s="168"/>
      <c r="D44" s="168"/>
      <c r="E44" s="168"/>
      <c r="F44" s="168"/>
      <c r="G44" s="168">
        <v>1</v>
      </c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>
        <f t="shared" si="2"/>
        <v>1</v>
      </c>
      <c r="AC44" s="168">
        <f t="shared" si="1"/>
        <v>0</v>
      </c>
    </row>
    <row r="45" spans="1:29">
      <c r="A45" s="168" t="s">
        <v>111</v>
      </c>
      <c r="B45" s="168" t="s">
        <v>292</v>
      </c>
      <c r="C45" s="168"/>
      <c r="D45" s="168"/>
      <c r="E45" s="168"/>
      <c r="F45" s="168"/>
      <c r="G45" s="168">
        <v>1</v>
      </c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>
        <f t="shared" si="2"/>
        <v>1</v>
      </c>
      <c r="AC45" s="168">
        <f t="shared" si="1"/>
        <v>0</v>
      </c>
    </row>
    <row r="46" spans="1:29">
      <c r="A46" s="168" t="s">
        <v>113</v>
      </c>
      <c r="B46" s="168" t="s">
        <v>293</v>
      </c>
      <c r="C46" s="168"/>
      <c r="D46" s="168"/>
      <c r="E46" s="168"/>
      <c r="F46" s="168"/>
      <c r="G46" s="168">
        <v>1</v>
      </c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>
        <f t="shared" si="2"/>
        <v>1</v>
      </c>
      <c r="AC46" s="168">
        <f t="shared" si="1"/>
        <v>0</v>
      </c>
    </row>
    <row r="47" spans="1:29">
      <c r="A47" s="168" t="s">
        <v>115</v>
      </c>
      <c r="B47" s="168" t="s">
        <v>177</v>
      </c>
      <c r="C47" s="168"/>
      <c r="D47" s="168"/>
      <c r="E47" s="168"/>
      <c r="F47" s="168"/>
      <c r="G47" s="168">
        <v>1</v>
      </c>
      <c r="H47" s="168">
        <v>1</v>
      </c>
      <c r="I47" s="168">
        <v>2</v>
      </c>
      <c r="J47" s="168">
        <v>2</v>
      </c>
      <c r="K47" s="168">
        <v>2</v>
      </c>
      <c r="L47" s="168">
        <v>2</v>
      </c>
      <c r="M47" s="168">
        <v>2</v>
      </c>
      <c r="N47" s="168">
        <v>2</v>
      </c>
      <c r="O47" s="168">
        <v>2</v>
      </c>
      <c r="P47" s="168">
        <v>2</v>
      </c>
      <c r="Q47" s="168">
        <v>2</v>
      </c>
      <c r="R47" s="168">
        <v>2</v>
      </c>
      <c r="S47" s="168">
        <v>2</v>
      </c>
      <c r="T47" s="168">
        <v>2</v>
      </c>
      <c r="U47" s="168">
        <v>2</v>
      </c>
      <c r="V47" s="168">
        <v>2</v>
      </c>
      <c r="W47" s="168">
        <v>2</v>
      </c>
      <c r="X47" s="168">
        <v>2</v>
      </c>
      <c r="Y47" s="168">
        <v>2</v>
      </c>
      <c r="Z47" s="168"/>
      <c r="AA47" s="168"/>
      <c r="AB47" s="168">
        <f t="shared" si="2"/>
        <v>36</v>
      </c>
      <c r="AC47" s="168">
        <f t="shared" si="1"/>
        <v>0</v>
      </c>
    </row>
    <row r="48" spans="1:29">
      <c r="A48" s="168" t="s">
        <v>117</v>
      </c>
      <c r="B48" s="168" t="s">
        <v>335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>
        <f t="shared" si="2"/>
        <v>0</v>
      </c>
      <c r="AC48" s="168">
        <f t="shared" si="1"/>
        <v>0</v>
      </c>
    </row>
    <row r="49" spans="1:29">
      <c r="A49" s="168" t="s">
        <v>119</v>
      </c>
      <c r="B49" s="168" t="s">
        <v>295</v>
      </c>
      <c r="C49" s="168"/>
      <c r="D49" s="168"/>
      <c r="E49" s="168"/>
      <c r="F49" s="168"/>
      <c r="G49" s="168">
        <v>1</v>
      </c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>
        <f t="shared" si="2"/>
        <v>1</v>
      </c>
      <c r="AC49" s="168">
        <f t="shared" si="1"/>
        <v>0</v>
      </c>
    </row>
    <row r="50" spans="1:29">
      <c r="A50" s="168" t="s">
        <v>121</v>
      </c>
      <c r="B50" s="168" t="s">
        <v>271</v>
      </c>
      <c r="C50" s="168"/>
      <c r="D50" s="168"/>
      <c r="E50" s="168"/>
      <c r="F50" s="168"/>
      <c r="G50" s="168">
        <v>1</v>
      </c>
      <c r="H50" s="168">
        <v>1</v>
      </c>
      <c r="I50" s="168">
        <v>1</v>
      </c>
      <c r="J50" s="168">
        <v>1</v>
      </c>
      <c r="K50" s="168">
        <v>1</v>
      </c>
      <c r="L50" s="168">
        <v>1</v>
      </c>
      <c r="M50" s="168">
        <v>1</v>
      </c>
      <c r="N50" s="168">
        <v>1</v>
      </c>
      <c r="O50" s="168">
        <v>1</v>
      </c>
      <c r="P50" s="168">
        <v>1</v>
      </c>
      <c r="Q50" s="168">
        <v>1</v>
      </c>
      <c r="R50" s="168">
        <v>1</v>
      </c>
      <c r="S50" s="168">
        <v>1</v>
      </c>
      <c r="T50" s="168">
        <v>1</v>
      </c>
      <c r="U50" s="168">
        <v>1</v>
      </c>
      <c r="V50" s="168">
        <v>1</v>
      </c>
      <c r="W50" s="168">
        <v>1</v>
      </c>
      <c r="X50" s="168">
        <v>1</v>
      </c>
      <c r="Y50" s="168">
        <v>1</v>
      </c>
      <c r="Z50" s="168">
        <v>1</v>
      </c>
      <c r="AA50" s="168"/>
      <c r="AB50" s="168">
        <f t="shared" si="2"/>
        <v>20</v>
      </c>
      <c r="AC50" s="168">
        <f t="shared" si="1"/>
        <v>0</v>
      </c>
    </row>
    <row r="51" spans="1:29">
      <c r="A51" s="168" t="s">
        <v>123</v>
      </c>
      <c r="B51" s="169" t="s">
        <v>336</v>
      </c>
      <c r="C51" s="169"/>
      <c r="D51" s="169"/>
      <c r="E51" s="169"/>
      <c r="F51" s="169"/>
      <c r="G51" s="169">
        <v>1</v>
      </c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>
        <f t="shared" si="2"/>
        <v>1</v>
      </c>
      <c r="AC51" s="169">
        <f t="shared" si="1"/>
        <v>0</v>
      </c>
    </row>
    <row r="52" spans="1:30">
      <c r="A52" s="168" t="s">
        <v>125</v>
      </c>
      <c r="B52" s="168" t="s">
        <v>337</v>
      </c>
      <c r="C52" s="168"/>
      <c r="D52" s="168"/>
      <c r="E52" s="168"/>
      <c r="F52" s="168"/>
      <c r="G52" s="168">
        <v>1</v>
      </c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>
        <f t="shared" si="2"/>
        <v>1</v>
      </c>
      <c r="AC52" s="168">
        <f t="shared" si="1"/>
        <v>0</v>
      </c>
      <c r="AD52" s="168"/>
    </row>
    <row r="53" spans="1:30">
      <c r="A53" s="168" t="s">
        <v>127</v>
      </c>
      <c r="B53" s="168" t="s">
        <v>145</v>
      </c>
      <c r="C53" s="168"/>
      <c r="D53" s="168"/>
      <c r="E53" s="168"/>
      <c r="F53" s="168"/>
      <c r="G53" s="168"/>
      <c r="H53" s="168">
        <v>4</v>
      </c>
      <c r="I53" s="168">
        <v>4</v>
      </c>
      <c r="J53" s="168">
        <v>4</v>
      </c>
      <c r="K53" s="168">
        <v>4</v>
      </c>
      <c r="L53" s="168">
        <v>4</v>
      </c>
      <c r="M53" s="168">
        <v>4</v>
      </c>
      <c r="N53" s="168">
        <v>4</v>
      </c>
      <c r="O53" s="168">
        <v>4</v>
      </c>
      <c r="P53" s="168">
        <v>4</v>
      </c>
      <c r="Q53" s="168">
        <v>4</v>
      </c>
      <c r="R53" s="168">
        <v>4</v>
      </c>
      <c r="S53" s="168">
        <v>4</v>
      </c>
      <c r="T53" s="168">
        <v>4</v>
      </c>
      <c r="U53" s="168">
        <v>4</v>
      </c>
      <c r="V53" s="168">
        <v>4</v>
      </c>
      <c r="W53" s="168">
        <v>4</v>
      </c>
      <c r="X53" s="168">
        <v>4</v>
      </c>
      <c r="Y53" s="168">
        <v>4</v>
      </c>
      <c r="Z53" s="168">
        <v>4</v>
      </c>
      <c r="AA53" s="168"/>
      <c r="AB53" s="168">
        <f t="shared" ref="AB53:AB72" si="3">SUM(E53:AA53)</f>
        <v>76</v>
      </c>
      <c r="AC53" s="168">
        <f t="shared" ref="AC53:AC73" si="4">C53*D53*AB53/1000000</f>
        <v>0</v>
      </c>
      <c r="AD53" s="168"/>
    </row>
    <row r="54" spans="1:30">
      <c r="A54" s="168" t="s">
        <v>129</v>
      </c>
      <c r="B54" s="168" t="s">
        <v>147</v>
      </c>
      <c r="C54" s="168"/>
      <c r="D54" s="168"/>
      <c r="E54" s="168"/>
      <c r="F54" s="168"/>
      <c r="G54" s="168"/>
      <c r="H54" s="168">
        <v>3</v>
      </c>
      <c r="I54" s="168">
        <v>3</v>
      </c>
      <c r="J54" s="168">
        <v>3</v>
      </c>
      <c r="K54" s="168">
        <v>3</v>
      </c>
      <c r="L54" s="168">
        <v>3</v>
      </c>
      <c r="M54" s="168">
        <v>3</v>
      </c>
      <c r="N54" s="168">
        <v>3</v>
      </c>
      <c r="O54" s="168">
        <v>3</v>
      </c>
      <c r="P54" s="168">
        <v>3</v>
      </c>
      <c r="Q54" s="168">
        <v>3</v>
      </c>
      <c r="R54" s="168">
        <v>3</v>
      </c>
      <c r="S54" s="168">
        <v>3</v>
      </c>
      <c r="T54" s="168">
        <v>3</v>
      </c>
      <c r="U54" s="168">
        <v>3</v>
      </c>
      <c r="V54" s="168">
        <v>3</v>
      </c>
      <c r="W54" s="168">
        <v>3</v>
      </c>
      <c r="X54" s="168">
        <v>3</v>
      </c>
      <c r="Y54" s="168">
        <v>3</v>
      </c>
      <c r="Z54" s="168">
        <v>3</v>
      </c>
      <c r="AA54" s="168"/>
      <c r="AB54" s="168">
        <f t="shared" si="3"/>
        <v>57</v>
      </c>
      <c r="AC54" s="168">
        <f t="shared" si="4"/>
        <v>0</v>
      </c>
      <c r="AD54" s="168"/>
    </row>
    <row r="55" spans="1:30">
      <c r="A55" s="168" t="s">
        <v>131</v>
      </c>
      <c r="B55" s="168" t="s">
        <v>153</v>
      </c>
      <c r="C55" s="168"/>
      <c r="D55" s="168"/>
      <c r="E55" s="168"/>
      <c r="F55" s="168"/>
      <c r="G55" s="168">
        <v>1</v>
      </c>
      <c r="H55" s="168">
        <v>4</v>
      </c>
      <c r="I55" s="168">
        <v>4</v>
      </c>
      <c r="J55" s="168">
        <v>4</v>
      </c>
      <c r="K55" s="168">
        <v>4</v>
      </c>
      <c r="L55" s="168">
        <v>4</v>
      </c>
      <c r="M55" s="168">
        <v>4</v>
      </c>
      <c r="N55" s="168">
        <v>4</v>
      </c>
      <c r="O55" s="168">
        <v>4</v>
      </c>
      <c r="P55" s="168">
        <v>4</v>
      </c>
      <c r="Q55" s="168">
        <v>4</v>
      </c>
      <c r="R55" s="168">
        <v>4</v>
      </c>
      <c r="S55" s="168">
        <v>4</v>
      </c>
      <c r="T55" s="168">
        <v>4</v>
      </c>
      <c r="U55" s="168">
        <v>4</v>
      </c>
      <c r="V55" s="168">
        <v>4</v>
      </c>
      <c r="W55" s="168">
        <v>4</v>
      </c>
      <c r="X55" s="168">
        <v>4</v>
      </c>
      <c r="Y55" s="168">
        <v>4</v>
      </c>
      <c r="Z55" s="168">
        <v>4</v>
      </c>
      <c r="AA55" s="168"/>
      <c r="AB55" s="168">
        <f t="shared" si="3"/>
        <v>77</v>
      </c>
      <c r="AC55" s="168">
        <f t="shared" si="4"/>
        <v>0</v>
      </c>
      <c r="AD55" s="168"/>
    </row>
    <row r="56" spans="1:30">
      <c r="A56" s="168" t="s">
        <v>133</v>
      </c>
      <c r="B56" s="168" t="s">
        <v>159</v>
      </c>
      <c r="C56" s="168"/>
      <c r="D56" s="168"/>
      <c r="E56" s="168"/>
      <c r="F56" s="168"/>
      <c r="G56" s="168"/>
      <c r="H56" s="168">
        <v>1</v>
      </c>
      <c r="I56" s="168">
        <v>1</v>
      </c>
      <c r="J56" s="168">
        <v>1</v>
      </c>
      <c r="K56" s="168">
        <v>1</v>
      </c>
      <c r="L56" s="168">
        <v>1</v>
      </c>
      <c r="M56" s="168">
        <v>1</v>
      </c>
      <c r="N56" s="168">
        <v>1</v>
      </c>
      <c r="O56" s="168">
        <v>1</v>
      </c>
      <c r="P56" s="168">
        <v>1</v>
      </c>
      <c r="Q56" s="168">
        <v>1</v>
      </c>
      <c r="R56" s="168">
        <v>1</v>
      </c>
      <c r="S56" s="168">
        <v>1</v>
      </c>
      <c r="T56" s="168">
        <v>1</v>
      </c>
      <c r="U56" s="168">
        <v>1</v>
      </c>
      <c r="V56" s="168">
        <v>1</v>
      </c>
      <c r="W56" s="168">
        <v>1</v>
      </c>
      <c r="X56" s="168">
        <v>1</v>
      </c>
      <c r="Y56" s="168">
        <v>1</v>
      </c>
      <c r="Z56" s="168">
        <v>1</v>
      </c>
      <c r="AA56" s="168"/>
      <c r="AB56" s="168">
        <f t="shared" si="3"/>
        <v>19</v>
      </c>
      <c r="AC56" s="168">
        <f t="shared" si="4"/>
        <v>0</v>
      </c>
      <c r="AD56" s="168"/>
    </row>
    <row r="57" spans="1:30">
      <c r="A57" s="168" t="s">
        <v>135</v>
      </c>
      <c r="B57" s="168" t="s">
        <v>300</v>
      </c>
      <c r="C57" s="168"/>
      <c r="D57" s="168"/>
      <c r="E57" s="168"/>
      <c r="F57" s="168"/>
      <c r="G57" s="168"/>
      <c r="H57" s="168">
        <v>2</v>
      </c>
      <c r="I57" s="168">
        <v>2</v>
      </c>
      <c r="J57" s="168">
        <v>2</v>
      </c>
      <c r="K57" s="168">
        <v>2</v>
      </c>
      <c r="L57" s="168">
        <v>2</v>
      </c>
      <c r="M57" s="168">
        <v>2</v>
      </c>
      <c r="N57" s="168">
        <v>2</v>
      </c>
      <c r="O57" s="168">
        <v>2</v>
      </c>
      <c r="P57" s="168">
        <v>2</v>
      </c>
      <c r="Q57" s="168">
        <v>2</v>
      </c>
      <c r="R57" s="168">
        <v>2</v>
      </c>
      <c r="S57" s="168">
        <v>2</v>
      </c>
      <c r="T57" s="168">
        <v>2</v>
      </c>
      <c r="U57" s="168">
        <v>2</v>
      </c>
      <c r="V57" s="168">
        <v>2</v>
      </c>
      <c r="W57" s="168">
        <v>2</v>
      </c>
      <c r="X57" s="168">
        <v>2</v>
      </c>
      <c r="Y57" s="168">
        <v>2</v>
      </c>
      <c r="Z57" s="168">
        <v>2</v>
      </c>
      <c r="AA57" s="168"/>
      <c r="AB57" s="168">
        <f t="shared" si="3"/>
        <v>38</v>
      </c>
      <c r="AC57" s="168">
        <f t="shared" si="4"/>
        <v>0</v>
      </c>
      <c r="AD57" s="168"/>
    </row>
    <row r="58" spans="1:30">
      <c r="A58" s="168" t="s">
        <v>137</v>
      </c>
      <c r="B58" s="168" t="s">
        <v>302</v>
      </c>
      <c r="C58" s="168"/>
      <c r="D58" s="168"/>
      <c r="E58" s="168"/>
      <c r="F58" s="168"/>
      <c r="G58" s="168"/>
      <c r="H58" s="168"/>
      <c r="I58" s="168">
        <v>1</v>
      </c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>
        <v>2</v>
      </c>
      <c r="Z58" s="168"/>
      <c r="AA58" s="168"/>
      <c r="AB58" s="168">
        <f t="shared" si="3"/>
        <v>3</v>
      </c>
      <c r="AC58" s="168">
        <f t="shared" si="4"/>
        <v>0</v>
      </c>
      <c r="AD58" s="168"/>
    </row>
    <row r="59" spans="1:30">
      <c r="A59" s="168" t="s">
        <v>138</v>
      </c>
      <c r="B59" s="168" t="s">
        <v>143</v>
      </c>
      <c r="C59" s="168"/>
      <c r="D59" s="168"/>
      <c r="E59" s="168"/>
      <c r="F59" s="168"/>
      <c r="G59" s="168"/>
      <c r="H59" s="168">
        <v>2</v>
      </c>
      <c r="I59" s="168">
        <v>2</v>
      </c>
      <c r="J59" s="168">
        <v>2</v>
      </c>
      <c r="K59" s="168">
        <v>2</v>
      </c>
      <c r="L59" s="168">
        <v>2</v>
      </c>
      <c r="M59" s="168">
        <v>2</v>
      </c>
      <c r="N59" s="168">
        <v>2</v>
      </c>
      <c r="O59" s="168">
        <v>2</v>
      </c>
      <c r="P59" s="168">
        <v>2</v>
      </c>
      <c r="Q59" s="168">
        <v>2</v>
      </c>
      <c r="R59" s="168">
        <v>2</v>
      </c>
      <c r="S59" s="168">
        <v>2</v>
      </c>
      <c r="T59" s="168">
        <v>2</v>
      </c>
      <c r="U59" s="168">
        <v>2</v>
      </c>
      <c r="V59" s="168">
        <v>2</v>
      </c>
      <c r="W59" s="168">
        <v>2</v>
      </c>
      <c r="X59" s="168">
        <v>2</v>
      </c>
      <c r="Y59" s="168">
        <v>2</v>
      </c>
      <c r="Z59" s="168">
        <v>2</v>
      </c>
      <c r="AA59" s="168"/>
      <c r="AB59" s="168">
        <f t="shared" si="3"/>
        <v>38</v>
      </c>
      <c r="AC59" s="168">
        <f t="shared" si="4"/>
        <v>0</v>
      </c>
      <c r="AD59" s="168"/>
    </row>
    <row r="60" spans="1:30">
      <c r="A60" s="168" t="s">
        <v>140</v>
      </c>
      <c r="B60" s="168" t="s">
        <v>141</v>
      </c>
      <c r="C60" s="168"/>
      <c r="D60" s="168"/>
      <c r="E60" s="168"/>
      <c r="F60" s="168"/>
      <c r="G60" s="168"/>
      <c r="H60" s="168">
        <v>2</v>
      </c>
      <c r="I60" s="168">
        <v>2</v>
      </c>
      <c r="J60" s="168">
        <v>2</v>
      </c>
      <c r="K60" s="168">
        <v>2</v>
      </c>
      <c r="L60" s="168">
        <v>2</v>
      </c>
      <c r="M60" s="168">
        <v>2</v>
      </c>
      <c r="N60" s="168">
        <v>2</v>
      </c>
      <c r="O60" s="168">
        <v>2</v>
      </c>
      <c r="P60" s="168">
        <v>2</v>
      </c>
      <c r="Q60" s="168">
        <v>2</v>
      </c>
      <c r="R60" s="168">
        <v>2</v>
      </c>
      <c r="S60" s="168">
        <v>2</v>
      </c>
      <c r="T60" s="168">
        <v>2</v>
      </c>
      <c r="U60" s="168">
        <v>2</v>
      </c>
      <c r="V60" s="168">
        <v>2</v>
      </c>
      <c r="W60" s="168">
        <v>2</v>
      </c>
      <c r="X60" s="168">
        <v>2</v>
      </c>
      <c r="Y60" s="168">
        <v>2</v>
      </c>
      <c r="Z60" s="168">
        <v>2</v>
      </c>
      <c r="AA60" s="168"/>
      <c r="AB60" s="168">
        <f t="shared" si="3"/>
        <v>38</v>
      </c>
      <c r="AC60" s="168">
        <f t="shared" si="4"/>
        <v>0</v>
      </c>
      <c r="AD60" s="168"/>
    </row>
    <row r="61" spans="1:30">
      <c r="A61" s="168" t="s">
        <v>142</v>
      </c>
      <c r="B61" s="168" t="s">
        <v>179</v>
      </c>
      <c r="C61" s="168"/>
      <c r="D61" s="168"/>
      <c r="E61" s="168"/>
      <c r="F61" s="168"/>
      <c r="G61" s="168"/>
      <c r="H61" s="168">
        <v>1</v>
      </c>
      <c r="I61" s="168">
        <v>1</v>
      </c>
      <c r="J61" s="168">
        <v>2</v>
      </c>
      <c r="K61" s="168">
        <v>2</v>
      </c>
      <c r="L61" s="168">
        <v>2</v>
      </c>
      <c r="M61" s="168">
        <v>2</v>
      </c>
      <c r="N61" s="168">
        <v>2</v>
      </c>
      <c r="O61" s="168">
        <v>2</v>
      </c>
      <c r="P61" s="168">
        <v>2</v>
      </c>
      <c r="Q61" s="168">
        <v>2</v>
      </c>
      <c r="R61" s="168">
        <v>2</v>
      </c>
      <c r="S61" s="168">
        <v>2</v>
      </c>
      <c r="T61" s="168">
        <v>2</v>
      </c>
      <c r="U61" s="168">
        <v>2</v>
      </c>
      <c r="V61" s="168">
        <v>2</v>
      </c>
      <c r="W61" s="168">
        <v>2</v>
      </c>
      <c r="X61" s="168">
        <v>2</v>
      </c>
      <c r="Y61" s="168">
        <v>2</v>
      </c>
      <c r="Z61" s="168"/>
      <c r="AA61" s="168"/>
      <c r="AB61" s="168">
        <f t="shared" si="3"/>
        <v>34</v>
      </c>
      <c r="AC61" s="168">
        <f t="shared" si="4"/>
        <v>0</v>
      </c>
      <c r="AD61" s="168"/>
    </row>
    <row r="62" spans="1:30">
      <c r="A62" s="168" t="s">
        <v>144</v>
      </c>
      <c r="B62" s="168" t="s">
        <v>169</v>
      </c>
      <c r="C62" s="168"/>
      <c r="D62" s="168"/>
      <c r="E62" s="168"/>
      <c r="F62" s="168"/>
      <c r="G62" s="168"/>
      <c r="H62" s="168">
        <v>2</v>
      </c>
      <c r="I62" s="168">
        <v>2</v>
      </c>
      <c r="J62" s="168">
        <v>2</v>
      </c>
      <c r="K62" s="168">
        <v>2</v>
      </c>
      <c r="L62" s="168">
        <v>2</v>
      </c>
      <c r="M62" s="168">
        <v>2</v>
      </c>
      <c r="N62" s="168">
        <v>2</v>
      </c>
      <c r="O62" s="168">
        <v>2</v>
      </c>
      <c r="P62" s="168">
        <v>2</v>
      </c>
      <c r="Q62" s="168">
        <v>2</v>
      </c>
      <c r="R62" s="168">
        <v>2</v>
      </c>
      <c r="S62" s="168">
        <v>2</v>
      </c>
      <c r="T62" s="168">
        <v>2</v>
      </c>
      <c r="U62" s="168">
        <v>2</v>
      </c>
      <c r="V62" s="168">
        <v>2</v>
      </c>
      <c r="W62" s="168">
        <v>2</v>
      </c>
      <c r="X62" s="168">
        <v>2</v>
      </c>
      <c r="Y62" s="168">
        <v>2</v>
      </c>
      <c r="Z62" s="168">
        <v>2</v>
      </c>
      <c r="AA62" s="168"/>
      <c r="AB62" s="168">
        <f t="shared" si="3"/>
        <v>38</v>
      </c>
      <c r="AC62" s="168">
        <f t="shared" si="4"/>
        <v>0</v>
      </c>
      <c r="AD62" s="168"/>
    </row>
    <row r="63" spans="1:30">
      <c r="A63" s="168" t="s">
        <v>146</v>
      </c>
      <c r="B63" s="168" t="s">
        <v>161</v>
      </c>
      <c r="C63" s="168"/>
      <c r="D63" s="168"/>
      <c r="E63" s="168"/>
      <c r="F63" s="168"/>
      <c r="G63" s="168"/>
      <c r="H63" s="168">
        <v>2</v>
      </c>
      <c r="I63" s="168">
        <v>2</v>
      </c>
      <c r="J63" s="168">
        <v>2</v>
      </c>
      <c r="K63" s="168">
        <v>2</v>
      </c>
      <c r="L63" s="168">
        <v>2</v>
      </c>
      <c r="M63" s="168">
        <v>2</v>
      </c>
      <c r="N63" s="168">
        <v>2</v>
      </c>
      <c r="O63" s="168">
        <v>2</v>
      </c>
      <c r="P63" s="168">
        <v>2</v>
      </c>
      <c r="Q63" s="168">
        <v>2</v>
      </c>
      <c r="R63" s="168">
        <v>2</v>
      </c>
      <c r="S63" s="168">
        <v>2</v>
      </c>
      <c r="T63" s="168">
        <v>2</v>
      </c>
      <c r="U63" s="168">
        <v>2</v>
      </c>
      <c r="V63" s="168">
        <v>2</v>
      </c>
      <c r="W63" s="168">
        <v>2</v>
      </c>
      <c r="X63" s="168">
        <v>2</v>
      </c>
      <c r="Y63" s="168">
        <v>2</v>
      </c>
      <c r="Z63" s="168"/>
      <c r="AA63" s="168"/>
      <c r="AB63" s="168">
        <f t="shared" si="3"/>
        <v>36</v>
      </c>
      <c r="AC63" s="168">
        <f t="shared" si="4"/>
        <v>0</v>
      </c>
      <c r="AD63" s="168"/>
    </row>
    <row r="64" spans="1:30">
      <c r="A64" s="168" t="s">
        <v>148</v>
      </c>
      <c r="B64" s="168" t="s">
        <v>338</v>
      </c>
      <c r="C64" s="168"/>
      <c r="D64" s="168"/>
      <c r="E64" s="168"/>
      <c r="F64" s="168"/>
      <c r="G64" s="168"/>
      <c r="H64" s="168">
        <v>1</v>
      </c>
      <c r="I64" s="168">
        <v>1</v>
      </c>
      <c r="J64" s="168">
        <v>1</v>
      </c>
      <c r="K64" s="168">
        <v>1</v>
      </c>
      <c r="L64" s="168">
        <v>1</v>
      </c>
      <c r="M64" s="168">
        <v>1</v>
      </c>
      <c r="N64" s="168">
        <v>1</v>
      </c>
      <c r="O64" s="168">
        <v>1</v>
      </c>
      <c r="P64" s="168">
        <v>1</v>
      </c>
      <c r="Q64" s="168">
        <v>1</v>
      </c>
      <c r="R64" s="168">
        <v>1</v>
      </c>
      <c r="S64" s="168">
        <v>1</v>
      </c>
      <c r="T64" s="168">
        <v>1</v>
      </c>
      <c r="U64" s="168">
        <v>1</v>
      </c>
      <c r="V64" s="168">
        <v>1</v>
      </c>
      <c r="W64" s="168">
        <v>1</v>
      </c>
      <c r="X64" s="168">
        <v>1</v>
      </c>
      <c r="Y64" s="168">
        <v>1</v>
      </c>
      <c r="Z64" s="168">
        <v>1</v>
      </c>
      <c r="AA64" s="168">
        <v>1</v>
      </c>
      <c r="AB64" s="168">
        <f t="shared" si="3"/>
        <v>20</v>
      </c>
      <c r="AC64" s="168">
        <f t="shared" si="4"/>
        <v>0</v>
      </c>
      <c r="AD64" s="168"/>
    </row>
    <row r="65" spans="1:30">
      <c r="A65" s="168" t="s">
        <v>150</v>
      </c>
      <c r="B65" s="168" t="s">
        <v>301</v>
      </c>
      <c r="C65" s="168"/>
      <c r="D65" s="168"/>
      <c r="E65" s="168"/>
      <c r="F65" s="168"/>
      <c r="G65" s="168"/>
      <c r="H65" s="168">
        <v>1</v>
      </c>
      <c r="I65" s="168">
        <v>1</v>
      </c>
      <c r="J65" s="168">
        <v>1</v>
      </c>
      <c r="K65" s="168">
        <v>1</v>
      </c>
      <c r="L65" s="168">
        <v>1</v>
      </c>
      <c r="M65" s="168">
        <v>1</v>
      </c>
      <c r="N65" s="168">
        <v>1</v>
      </c>
      <c r="O65" s="168">
        <v>1</v>
      </c>
      <c r="P65" s="168">
        <v>1</v>
      </c>
      <c r="Q65" s="168">
        <v>1</v>
      </c>
      <c r="R65" s="168">
        <v>1</v>
      </c>
      <c r="S65" s="168">
        <v>1</v>
      </c>
      <c r="T65" s="168">
        <v>1</v>
      </c>
      <c r="U65" s="168">
        <v>1</v>
      </c>
      <c r="V65" s="168">
        <v>1</v>
      </c>
      <c r="W65" s="168">
        <v>1</v>
      </c>
      <c r="X65" s="168">
        <v>1</v>
      </c>
      <c r="Y65" s="168">
        <v>1</v>
      </c>
      <c r="Z65" s="168">
        <v>1</v>
      </c>
      <c r="AA65" s="168">
        <v>1</v>
      </c>
      <c r="AB65" s="168">
        <f t="shared" si="3"/>
        <v>20</v>
      </c>
      <c r="AC65" s="168">
        <f t="shared" si="4"/>
        <v>0</v>
      </c>
      <c r="AD65" s="168"/>
    </row>
    <row r="66" spans="1:30">
      <c r="A66" s="168" t="s">
        <v>152</v>
      </c>
      <c r="B66" s="168" t="s">
        <v>339</v>
      </c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>
        <v>2</v>
      </c>
      <c r="Y66" s="168"/>
      <c r="Z66" s="168"/>
      <c r="AA66" s="168"/>
      <c r="AB66" s="168">
        <f t="shared" si="3"/>
        <v>2</v>
      </c>
      <c r="AC66" s="168">
        <f t="shared" si="4"/>
        <v>0</v>
      </c>
      <c r="AD66" s="168"/>
    </row>
    <row r="67" spans="1:30">
      <c r="A67" s="168" t="s">
        <v>154</v>
      </c>
      <c r="B67" s="168" t="s">
        <v>175</v>
      </c>
      <c r="C67" s="168"/>
      <c r="D67" s="168"/>
      <c r="E67" s="168"/>
      <c r="F67" s="168"/>
      <c r="G67" s="168"/>
      <c r="H67" s="168">
        <v>1</v>
      </c>
      <c r="I67" s="168">
        <v>1</v>
      </c>
      <c r="J67" s="168">
        <v>1</v>
      </c>
      <c r="K67" s="168">
        <v>1</v>
      </c>
      <c r="L67" s="168">
        <v>1</v>
      </c>
      <c r="M67" s="168">
        <v>1</v>
      </c>
      <c r="N67" s="168">
        <v>1</v>
      </c>
      <c r="O67" s="168">
        <v>1</v>
      </c>
      <c r="P67" s="168">
        <v>1</v>
      </c>
      <c r="Q67" s="168">
        <v>1</v>
      </c>
      <c r="R67" s="168">
        <v>1</v>
      </c>
      <c r="S67" s="168">
        <v>1</v>
      </c>
      <c r="T67" s="168">
        <v>1</v>
      </c>
      <c r="U67" s="168">
        <v>1</v>
      </c>
      <c r="V67" s="168">
        <v>1</v>
      </c>
      <c r="W67" s="168">
        <v>1</v>
      </c>
      <c r="X67" s="168">
        <v>1</v>
      </c>
      <c r="Y67" s="168">
        <v>1</v>
      </c>
      <c r="Z67" s="168">
        <v>1</v>
      </c>
      <c r="AA67" s="168"/>
      <c r="AB67" s="168">
        <f t="shared" si="3"/>
        <v>19</v>
      </c>
      <c r="AC67" s="168">
        <f t="shared" si="4"/>
        <v>0</v>
      </c>
      <c r="AD67" s="168"/>
    </row>
    <row r="68" spans="1:30">
      <c r="A68" s="168" t="s">
        <v>156</v>
      </c>
      <c r="B68" s="168" t="s">
        <v>340</v>
      </c>
      <c r="C68" s="168"/>
      <c r="D68" s="168"/>
      <c r="E68" s="168"/>
      <c r="F68" s="168"/>
      <c r="G68" s="168"/>
      <c r="H68" s="168">
        <v>1</v>
      </c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>
        <v>2</v>
      </c>
      <c r="AA68" s="168"/>
      <c r="AB68" s="168">
        <f t="shared" si="3"/>
        <v>3</v>
      </c>
      <c r="AC68" s="168">
        <f t="shared" si="4"/>
        <v>0</v>
      </c>
      <c r="AD68" s="168"/>
    </row>
    <row r="69" spans="1:30">
      <c r="A69" s="168" t="s">
        <v>158</v>
      </c>
      <c r="B69" s="168" t="s">
        <v>299</v>
      </c>
      <c r="C69" s="168"/>
      <c r="D69" s="168"/>
      <c r="E69" s="168"/>
      <c r="F69" s="168"/>
      <c r="G69" s="168"/>
      <c r="H69" s="168">
        <v>1</v>
      </c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>
        <f t="shared" si="3"/>
        <v>1</v>
      </c>
      <c r="AC69" s="168">
        <f t="shared" si="4"/>
        <v>0</v>
      </c>
      <c r="AD69" s="168"/>
    </row>
    <row r="70" spans="1:30">
      <c r="A70" s="168" t="s">
        <v>160</v>
      </c>
      <c r="B70" s="168" t="s">
        <v>341</v>
      </c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>
        <v>2</v>
      </c>
      <c r="Z70" s="168"/>
      <c r="AA70" s="168"/>
      <c r="AB70" s="168">
        <f t="shared" si="3"/>
        <v>2</v>
      </c>
      <c r="AC70" s="168">
        <f t="shared" si="4"/>
        <v>0</v>
      </c>
      <c r="AD70" s="168"/>
    </row>
    <row r="71" spans="1:30">
      <c r="A71" s="168" t="s">
        <v>162</v>
      </c>
      <c r="B71" s="168" t="s">
        <v>305</v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>
        <v>2</v>
      </c>
      <c r="Z71" s="168"/>
      <c r="AA71" s="168"/>
      <c r="AB71" s="168">
        <f t="shared" si="3"/>
        <v>2</v>
      </c>
      <c r="AC71" s="168">
        <f t="shared" si="4"/>
        <v>0</v>
      </c>
      <c r="AD71" s="168"/>
    </row>
    <row r="72" spans="1:30">
      <c r="A72" s="168" t="s">
        <v>164</v>
      </c>
      <c r="B72" s="168" t="s">
        <v>191</v>
      </c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>
        <v>3</v>
      </c>
      <c r="AB72" s="168">
        <f t="shared" si="3"/>
        <v>3</v>
      </c>
      <c r="AC72" s="168">
        <f t="shared" si="4"/>
        <v>0</v>
      </c>
      <c r="AD72" s="168"/>
    </row>
    <row r="73" spans="1:29">
      <c r="A73" s="168"/>
      <c r="AB73" s="168"/>
      <c r="AC73" s="168">
        <f t="shared" si="4"/>
        <v>0</v>
      </c>
    </row>
    <row r="74" spans="1:1">
      <c r="A74" s="168"/>
    </row>
    <row r="75" spans="1:28">
      <c r="A75" s="168"/>
      <c r="AB75">
        <f>SUM(AB3:AB74)</f>
        <v>1003</v>
      </c>
    </row>
    <row r="76" spans="1:1">
      <c r="A76" s="168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5" sqref="G5"/>
    </sheetView>
  </sheetViews>
  <sheetFormatPr defaultColWidth="9" defaultRowHeight="14.25" outlineLevelCol="6"/>
  <cols>
    <col min="1" max="1" width="21" style="88" customWidth="1"/>
    <col min="2" max="2" width="28.125" style="88" customWidth="1"/>
    <col min="3" max="3" width="13.625" style="88" customWidth="1"/>
    <col min="4" max="4" width="26.5" style="88" customWidth="1"/>
    <col min="5" max="5" width="17.125" style="88" hidden="1" customWidth="1"/>
    <col min="6" max="6" width="10.5" style="88" hidden="1" customWidth="1"/>
    <col min="7" max="7" width="24.375" style="88" customWidth="1"/>
    <col min="8" max="8" width="9" style="88"/>
    <col min="9" max="9" width="10.375" style="88"/>
    <col min="10" max="16384" width="9" style="88"/>
  </cols>
  <sheetData>
    <row r="1" ht="67" customHeight="1" spans="1:4">
      <c r="A1" s="150" t="s">
        <v>342</v>
      </c>
      <c r="B1" s="105"/>
      <c r="C1" s="105"/>
      <c r="D1" s="105"/>
    </row>
    <row r="2" ht="45" customHeight="1" spans="1:4">
      <c r="A2" s="151" t="s">
        <v>343</v>
      </c>
      <c r="B2" s="152" t="s">
        <v>344</v>
      </c>
      <c r="C2" s="153" t="s">
        <v>345</v>
      </c>
      <c r="D2" s="154" t="s">
        <v>346</v>
      </c>
    </row>
    <row r="3" ht="43" customHeight="1" spans="1:6">
      <c r="A3" s="155" t="s">
        <v>347</v>
      </c>
      <c r="B3" s="109" t="s">
        <v>348</v>
      </c>
      <c r="C3" s="108" t="s">
        <v>349</v>
      </c>
      <c r="D3" s="156" t="s">
        <v>350</v>
      </c>
      <c r="E3" s="101">
        <f>1471675.7+305937.46</f>
        <v>1777613.16</v>
      </c>
      <c r="F3" s="88">
        <f>E7-E3</f>
        <v>548710.06</v>
      </c>
    </row>
    <row r="4" ht="43" customHeight="1" spans="1:4">
      <c r="A4" s="155" t="s">
        <v>351</v>
      </c>
      <c r="B4" s="157" t="s">
        <v>352</v>
      </c>
      <c r="C4" s="157"/>
      <c r="D4" s="158"/>
    </row>
    <row r="5" ht="36" customHeight="1" spans="1:7">
      <c r="A5" s="155" t="s">
        <v>353</v>
      </c>
      <c r="B5" s="159" t="s">
        <v>354</v>
      </c>
      <c r="C5" s="109" t="s">
        <v>355</v>
      </c>
      <c r="D5" s="160">
        <f>'3工程结算汇总表'!E14</f>
        <v>412800</v>
      </c>
      <c r="E5" s="101">
        <f>604470.32+598480.54</f>
        <v>1202950.86</v>
      </c>
      <c r="G5"/>
    </row>
    <row r="6" ht="33" customHeight="1" spans="1:5">
      <c r="A6" s="155" t="s">
        <v>356</v>
      </c>
      <c r="B6" s="161" t="s">
        <v>357</v>
      </c>
      <c r="C6" s="161"/>
      <c r="D6" s="162"/>
      <c r="E6" s="101">
        <v>1123372.36</v>
      </c>
    </row>
    <row r="7" ht="37" customHeight="1" spans="1:5">
      <c r="A7" s="155" t="s">
        <v>358</v>
      </c>
      <c r="B7" s="161" t="s">
        <v>359</v>
      </c>
      <c r="C7" s="161"/>
      <c r="D7" s="162"/>
      <c r="E7" s="101">
        <f>SUM(E5:E6)</f>
        <v>2326323.22</v>
      </c>
    </row>
    <row r="8" ht="37" customHeight="1" spans="1:4">
      <c r="A8" s="155" t="s">
        <v>360</v>
      </c>
      <c r="B8" s="163" t="s">
        <v>361</v>
      </c>
      <c r="C8" s="161"/>
      <c r="D8" s="162"/>
    </row>
    <row r="9" ht="37" customHeight="1" spans="1:4">
      <c r="A9" s="155" t="s">
        <v>362</v>
      </c>
      <c r="B9" s="161" t="s">
        <v>357</v>
      </c>
      <c r="C9" s="161"/>
      <c r="D9" s="162"/>
    </row>
    <row r="10" ht="37" customHeight="1" spans="1:4">
      <c r="A10" s="155" t="s">
        <v>363</v>
      </c>
      <c r="B10" s="161" t="s">
        <v>357</v>
      </c>
      <c r="C10" s="161"/>
      <c r="D10" s="162"/>
    </row>
    <row r="11" ht="37" customHeight="1" spans="1:4">
      <c r="A11" s="155" t="s">
        <v>364</v>
      </c>
      <c r="B11" s="161" t="s">
        <v>357</v>
      </c>
      <c r="C11" s="161"/>
      <c r="D11" s="162"/>
    </row>
    <row r="12" ht="37" customHeight="1" spans="1:4">
      <c r="A12" s="155" t="s">
        <v>365</v>
      </c>
      <c r="B12" s="161" t="s">
        <v>357</v>
      </c>
      <c r="C12" s="161"/>
      <c r="D12" s="162"/>
    </row>
    <row r="13" ht="37" customHeight="1" spans="1:4">
      <c r="A13" s="155" t="s">
        <v>366</v>
      </c>
      <c r="B13" s="161" t="s">
        <v>357</v>
      </c>
      <c r="C13" s="161"/>
      <c r="D13" s="162"/>
    </row>
    <row r="14" ht="37" customHeight="1" spans="1:4">
      <c r="A14" s="164" t="s">
        <v>367</v>
      </c>
      <c r="B14" s="165" t="s">
        <v>357</v>
      </c>
      <c r="C14" s="165"/>
      <c r="D14" s="166"/>
    </row>
    <row r="15" ht="30" customHeight="1" spans="1:1">
      <c r="A15" s="167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L5" sqref="L4:L5"/>
    </sheetView>
  </sheetViews>
  <sheetFormatPr defaultColWidth="9" defaultRowHeight="14.25"/>
  <cols>
    <col min="1" max="1" width="6.5" style="120" customWidth="1"/>
    <col min="2" max="2" width="43.2" style="121" customWidth="1"/>
    <col min="3" max="3" width="9" style="120" customWidth="1"/>
    <col min="4" max="4" width="12.125" style="120" customWidth="1"/>
    <col min="5" max="5" width="8.125" style="120" customWidth="1"/>
    <col min="6" max="6" width="8.625" style="122" customWidth="1"/>
    <col min="7" max="7" width="9" style="121" customWidth="1"/>
    <col min="8" max="8" width="8.875" style="121" customWidth="1"/>
    <col min="9" max="11" width="9" style="121" customWidth="1"/>
    <col min="12" max="12" width="41.75" style="121" customWidth="1"/>
    <col min="13" max="16384" width="9" style="88"/>
  </cols>
  <sheetData>
    <row r="1" ht="45" customHeight="1" spans="1:9">
      <c r="A1" s="123" t="s">
        <v>369</v>
      </c>
      <c r="B1" s="123"/>
      <c r="C1" s="123"/>
      <c r="D1" s="123"/>
      <c r="E1" s="123"/>
      <c r="F1" s="123"/>
      <c r="G1" s="124"/>
      <c r="H1" s="124"/>
      <c r="I1" s="124"/>
    </row>
    <row r="2" ht="31" customHeight="1" spans="1:6">
      <c r="A2" s="125" t="s">
        <v>1</v>
      </c>
      <c r="B2" s="126" t="s">
        <v>370</v>
      </c>
      <c r="C2" s="126" t="s">
        <v>371</v>
      </c>
      <c r="D2" s="126" t="s">
        <v>372</v>
      </c>
      <c r="E2" s="126" t="s">
        <v>373</v>
      </c>
      <c r="F2" s="127" t="s">
        <v>374</v>
      </c>
    </row>
    <row r="3" s="117" customFormat="1" ht="27" customHeight="1" spans="1:12">
      <c r="A3" s="128">
        <v>1</v>
      </c>
      <c r="B3" s="129" t="s">
        <v>375</v>
      </c>
      <c r="C3" s="130" t="s">
        <v>376</v>
      </c>
      <c r="D3" s="130" t="s">
        <v>377</v>
      </c>
      <c r="E3" s="131" t="s">
        <v>378</v>
      </c>
      <c r="F3" s="132"/>
      <c r="G3" s="133"/>
      <c r="H3" s="133" t="s">
        <v>379</v>
      </c>
      <c r="I3" s="133"/>
      <c r="J3" s="133"/>
      <c r="K3" s="133"/>
      <c r="L3" s="133"/>
    </row>
    <row r="4" s="117" customFormat="1" ht="27" customHeight="1" spans="1:12">
      <c r="A4" s="128">
        <v>2</v>
      </c>
      <c r="B4" s="129" t="s">
        <v>380</v>
      </c>
      <c r="C4" s="130" t="s">
        <v>376</v>
      </c>
      <c r="D4" s="130" t="s">
        <v>381</v>
      </c>
      <c r="E4" s="131" t="s">
        <v>378</v>
      </c>
      <c r="F4" s="132"/>
      <c r="G4" s="133"/>
      <c r="H4" s="133"/>
      <c r="I4" s="133"/>
      <c r="J4" s="133"/>
      <c r="K4" s="133"/>
      <c r="L4" s="133"/>
    </row>
    <row r="5" s="117" customFormat="1" ht="27" customHeight="1" spans="1:12">
      <c r="A5" s="128">
        <v>3</v>
      </c>
      <c r="B5" s="129" t="s">
        <v>382</v>
      </c>
      <c r="C5" s="130" t="s">
        <v>376</v>
      </c>
      <c r="D5" s="130" t="s">
        <v>383</v>
      </c>
      <c r="E5" s="131" t="s">
        <v>378</v>
      </c>
      <c r="F5" s="132"/>
      <c r="G5" s="133"/>
      <c r="H5" s="133" t="s">
        <v>384</v>
      </c>
      <c r="I5" s="133"/>
      <c r="J5" s="133"/>
      <c r="K5" s="133"/>
      <c r="L5" s="133"/>
    </row>
    <row r="6" ht="27" customHeight="1" spans="1:6">
      <c r="A6" s="128">
        <v>4</v>
      </c>
      <c r="B6" s="129" t="s">
        <v>385</v>
      </c>
      <c r="C6" s="130" t="s">
        <v>376</v>
      </c>
      <c r="D6" s="130" t="s">
        <v>386</v>
      </c>
      <c r="E6" s="130" t="s">
        <v>378</v>
      </c>
      <c r="F6" s="134"/>
    </row>
    <row r="7" ht="27" customHeight="1" spans="1:6">
      <c r="A7" s="128">
        <v>5</v>
      </c>
      <c r="B7" s="129" t="s">
        <v>387</v>
      </c>
      <c r="C7" s="130" t="s">
        <v>388</v>
      </c>
      <c r="D7" s="130" t="s">
        <v>389</v>
      </c>
      <c r="E7" s="131" t="s">
        <v>378</v>
      </c>
      <c r="F7" s="134" t="s">
        <v>390</v>
      </c>
    </row>
    <row r="8" ht="27" customHeight="1" spans="1:6">
      <c r="A8" s="128">
        <v>6</v>
      </c>
      <c r="B8" s="129" t="s">
        <v>391</v>
      </c>
      <c r="C8" s="130" t="s">
        <v>376</v>
      </c>
      <c r="D8" s="130" t="s">
        <v>392</v>
      </c>
      <c r="E8" s="131" t="s">
        <v>378</v>
      </c>
      <c r="F8" s="132"/>
    </row>
    <row r="9" s="118" customFormat="1" ht="27" customHeight="1" spans="1:12">
      <c r="A9" s="128">
        <v>7</v>
      </c>
      <c r="B9" s="135" t="s">
        <v>393</v>
      </c>
      <c r="C9" s="136" t="s">
        <v>376</v>
      </c>
      <c r="D9" s="136" t="s">
        <v>394</v>
      </c>
      <c r="E9" s="137" t="s">
        <v>378</v>
      </c>
      <c r="F9" s="138"/>
      <c r="G9" s="139"/>
      <c r="H9" s="139"/>
      <c r="I9" s="139"/>
      <c r="J9" s="139"/>
      <c r="K9" s="139"/>
      <c r="L9" s="139"/>
    </row>
    <row r="10" ht="27" customHeight="1" spans="1:6">
      <c r="A10" s="128">
        <v>8</v>
      </c>
      <c r="B10" s="129" t="s">
        <v>395</v>
      </c>
      <c r="C10" s="130" t="s">
        <v>376</v>
      </c>
      <c r="D10" s="130" t="s">
        <v>396</v>
      </c>
      <c r="E10" s="131" t="s">
        <v>378</v>
      </c>
      <c r="F10" s="132"/>
    </row>
    <row r="11" ht="27" customHeight="1" spans="1:6">
      <c r="A11" s="128">
        <v>9</v>
      </c>
      <c r="B11" s="129" t="s">
        <v>397</v>
      </c>
      <c r="C11" s="130" t="s">
        <v>376</v>
      </c>
      <c r="D11" s="130" t="s">
        <v>398</v>
      </c>
      <c r="E11" s="131" t="s">
        <v>378</v>
      </c>
      <c r="F11" s="132"/>
    </row>
    <row r="12" ht="27" customHeight="1" spans="1:9">
      <c r="A12" s="128">
        <v>10</v>
      </c>
      <c r="B12" s="129" t="s">
        <v>399</v>
      </c>
      <c r="C12" s="130" t="s">
        <v>400</v>
      </c>
      <c r="D12" s="130" t="s">
        <v>401</v>
      </c>
      <c r="E12" s="131" t="s">
        <v>402</v>
      </c>
      <c r="F12" s="132"/>
      <c r="I12" s="121">
        <f>18-10+1</f>
        <v>9</v>
      </c>
    </row>
    <row r="13" ht="27" customHeight="1" spans="1:9">
      <c r="A13" s="128">
        <v>11</v>
      </c>
      <c r="B13" s="129" t="s">
        <v>403</v>
      </c>
      <c r="C13" s="130" t="s">
        <v>404</v>
      </c>
      <c r="D13" s="130" t="s">
        <v>405</v>
      </c>
      <c r="E13" s="131" t="s">
        <v>402</v>
      </c>
      <c r="F13" s="132"/>
      <c r="I13" s="121">
        <f>21-19+1</f>
        <v>3</v>
      </c>
    </row>
    <row r="14" ht="27" customHeight="1" spans="1:9">
      <c r="A14" s="128">
        <v>12</v>
      </c>
      <c r="B14" s="129" t="s">
        <v>406</v>
      </c>
      <c r="C14" s="130" t="s">
        <v>407</v>
      </c>
      <c r="D14" s="130" t="s">
        <v>408</v>
      </c>
      <c r="E14" s="131" t="s">
        <v>409</v>
      </c>
      <c r="F14" s="132"/>
      <c r="I14" s="121">
        <f>33-22+1</f>
        <v>12</v>
      </c>
    </row>
    <row r="15" s="119" customFormat="1" ht="27" customHeight="1" spans="1:12">
      <c r="A15" s="128">
        <v>13</v>
      </c>
      <c r="B15" s="129" t="s">
        <v>410</v>
      </c>
      <c r="C15" s="140" t="s">
        <v>407</v>
      </c>
      <c r="D15" s="130" t="s">
        <v>411</v>
      </c>
      <c r="E15" s="141" t="s">
        <v>378</v>
      </c>
      <c r="F15" s="142"/>
      <c r="G15" s="143"/>
      <c r="H15" s="143"/>
      <c r="I15" s="143">
        <f>45-34+1</f>
        <v>12</v>
      </c>
      <c r="J15" s="143"/>
      <c r="K15" s="143"/>
      <c r="L15" s="143"/>
    </row>
    <row r="16" spans="1:6">
      <c r="A16" s="144" t="s">
        <v>412</v>
      </c>
      <c r="B16" s="145"/>
      <c r="C16" s="145" t="s">
        <v>413</v>
      </c>
      <c r="D16" s="145"/>
      <c r="E16" s="145"/>
      <c r="F16" s="146"/>
    </row>
    <row r="17" spans="1:6">
      <c r="A17" s="144"/>
      <c r="B17" s="145"/>
      <c r="C17" s="145"/>
      <c r="D17" s="145"/>
      <c r="E17" s="145"/>
      <c r="F17" s="146"/>
    </row>
    <row r="18" spans="1:6">
      <c r="A18" s="144"/>
      <c r="B18" s="145"/>
      <c r="C18" s="145"/>
      <c r="D18" s="145"/>
      <c r="E18" s="145"/>
      <c r="F18" s="146"/>
    </row>
    <row r="19" spans="1:6">
      <c r="A19" s="144"/>
      <c r="B19" s="145"/>
      <c r="C19" s="145"/>
      <c r="D19" s="145"/>
      <c r="E19" s="145"/>
      <c r="F19" s="146"/>
    </row>
    <row r="20" ht="6" customHeight="1" spans="1:6">
      <c r="A20" s="144"/>
      <c r="B20" s="145"/>
      <c r="C20" s="145"/>
      <c r="D20" s="145"/>
      <c r="E20" s="145"/>
      <c r="F20" s="146"/>
    </row>
    <row r="21" ht="15" spans="1:6">
      <c r="A21" s="147"/>
      <c r="B21" s="148"/>
      <c r="C21" s="148"/>
      <c r="D21" s="148"/>
      <c r="E21" s="148"/>
      <c r="F21" s="149"/>
    </row>
  </sheetData>
  <mergeCells count="3">
    <mergeCell ref="A1:F1"/>
    <mergeCell ref="A16:B21"/>
    <mergeCell ref="C16:F21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K16" sqref="K16"/>
    </sheetView>
  </sheetViews>
  <sheetFormatPr defaultColWidth="9" defaultRowHeight="14.25"/>
  <cols>
    <col min="1" max="4" width="9" style="88"/>
    <col min="5" max="5" width="11.625" style="88" customWidth="1"/>
    <col min="6" max="6" width="11.375" style="88" customWidth="1"/>
    <col min="7" max="7" width="14" style="88" customWidth="1"/>
    <col min="8" max="15" width="9" style="88"/>
    <col min="16" max="16" width="18.25" style="88"/>
    <col min="17" max="16384" width="9" style="88"/>
  </cols>
  <sheetData>
    <row r="1" ht="44.25" customHeight="1" spans="1:7">
      <c r="A1" s="105" t="s">
        <v>414</v>
      </c>
      <c r="B1" s="105"/>
      <c r="C1" s="105"/>
      <c r="D1" s="105"/>
      <c r="E1" s="105"/>
      <c r="F1" s="105"/>
      <c r="G1" s="105"/>
    </row>
    <row r="2" s="104" customFormat="1" ht="25.5" customHeight="1" spans="1:1">
      <c r="A2" s="104" t="s">
        <v>415</v>
      </c>
    </row>
    <row r="3" s="104" customFormat="1" ht="33" customHeight="1" spans="1:7">
      <c r="A3" s="106" t="s">
        <v>416</v>
      </c>
      <c r="B3" s="107"/>
      <c r="C3" s="107"/>
      <c r="D3" s="107"/>
      <c r="E3" s="107"/>
      <c r="F3" s="107"/>
      <c r="G3" s="107"/>
    </row>
    <row r="4" s="104" customFormat="1" ht="24" customHeight="1" spans="1:7">
      <c r="A4" s="107" t="s">
        <v>417</v>
      </c>
      <c r="B4" s="107"/>
      <c r="C4" s="107"/>
      <c r="D4" s="107"/>
      <c r="E4" s="107"/>
      <c r="F4" s="107"/>
      <c r="G4" s="107"/>
    </row>
    <row r="5" s="104" customFormat="1" ht="21" customHeight="1" spans="1:7">
      <c r="A5" s="107" t="s">
        <v>418</v>
      </c>
      <c r="B5" s="107"/>
      <c r="C5" s="107"/>
      <c r="D5" s="107"/>
      <c r="E5" s="107"/>
      <c r="F5" s="107"/>
      <c r="G5" s="107"/>
    </row>
    <row r="6" s="104" customFormat="1" ht="30" customHeight="1" spans="1:7">
      <c r="A6" s="108" t="s">
        <v>1</v>
      </c>
      <c r="B6" s="109" t="s">
        <v>343</v>
      </c>
      <c r="C6" s="109"/>
      <c r="D6" s="109"/>
      <c r="E6" s="108" t="s">
        <v>419</v>
      </c>
      <c r="F6" s="108" t="s">
        <v>420</v>
      </c>
      <c r="G6" s="108" t="s">
        <v>421</v>
      </c>
    </row>
    <row r="7" s="104" customFormat="1" ht="21" customHeight="1" spans="1:7">
      <c r="A7" s="108" t="s">
        <v>422</v>
      </c>
      <c r="B7" s="109" t="s">
        <v>423</v>
      </c>
      <c r="C7" s="109"/>
      <c r="D7" s="109"/>
      <c r="E7" s="109"/>
      <c r="F7" s="109"/>
      <c r="G7" s="110">
        <f>SUM(G8:G10)</f>
        <v>412824</v>
      </c>
    </row>
    <row r="8" s="104" customFormat="1" ht="21" customHeight="1" spans="1:7">
      <c r="A8" s="108">
        <v>1.1</v>
      </c>
      <c r="B8" s="109" t="s">
        <v>424</v>
      </c>
      <c r="C8" s="109"/>
      <c r="D8" s="109"/>
      <c r="E8" s="109"/>
      <c r="F8" s="109"/>
      <c r="G8" s="110">
        <f>'4结算明细汇总表'!C3</f>
        <v>412824</v>
      </c>
    </row>
    <row r="9" s="104" customFormat="1" ht="21" customHeight="1" spans="1:7">
      <c r="A9" s="108">
        <v>1.2</v>
      </c>
      <c r="B9" s="109" t="s">
        <v>425</v>
      </c>
      <c r="C9" s="109"/>
      <c r="D9" s="109"/>
      <c r="E9" s="109"/>
      <c r="F9" s="109"/>
      <c r="G9" s="110">
        <v>0</v>
      </c>
    </row>
    <row r="10" s="104" customFormat="1" ht="21" customHeight="1" spans="1:7">
      <c r="A10" s="108">
        <v>1.3</v>
      </c>
      <c r="B10" s="109" t="s">
        <v>426</v>
      </c>
      <c r="C10" s="109"/>
      <c r="D10" s="109"/>
      <c r="E10" s="109"/>
      <c r="F10" s="109"/>
      <c r="G10" s="110">
        <v>0</v>
      </c>
    </row>
    <row r="11" s="104" customFormat="1" ht="21" customHeight="1" spans="1:7">
      <c r="A11" s="108" t="s">
        <v>427</v>
      </c>
      <c r="B11" s="109" t="s">
        <v>428</v>
      </c>
      <c r="C11" s="109"/>
      <c r="D11" s="109"/>
      <c r="E11" s="109"/>
      <c r="F11" s="109"/>
      <c r="G11" s="110">
        <f>G12</f>
        <v>-24</v>
      </c>
    </row>
    <row r="12" s="104" customFormat="1" ht="21" customHeight="1" spans="1:7">
      <c r="A12" s="108">
        <v>2.1</v>
      </c>
      <c r="B12" s="109" t="s">
        <v>429</v>
      </c>
      <c r="C12" s="109"/>
      <c r="D12" s="109"/>
      <c r="E12" s="109"/>
      <c r="F12" s="109"/>
      <c r="G12" s="110">
        <f>'4结算明细汇总表'!C12-'4结算明细汇总表'!C11</f>
        <v>-24</v>
      </c>
    </row>
    <row r="13" s="104" customFormat="1" ht="21" customHeight="1" spans="1:7">
      <c r="A13" s="108">
        <v>2.2</v>
      </c>
      <c r="B13" s="109" t="s">
        <v>430</v>
      </c>
      <c r="C13" s="109"/>
      <c r="D13" s="109"/>
      <c r="E13" s="109"/>
      <c r="F13" s="109"/>
      <c r="G13" s="111">
        <f t="shared" ref="G11:G13" si="0">E13</f>
        <v>0</v>
      </c>
    </row>
    <row r="14" s="104" customFormat="1" ht="19" customHeight="1" spans="1:7">
      <c r="A14" s="108" t="s">
        <v>431</v>
      </c>
      <c r="B14" s="109" t="s">
        <v>432</v>
      </c>
      <c r="C14" s="109"/>
      <c r="D14" s="109" t="s">
        <v>433</v>
      </c>
      <c r="E14" s="112">
        <f>G7+G11</f>
        <v>412800</v>
      </c>
      <c r="F14" s="112"/>
      <c r="G14" s="112"/>
    </row>
    <row r="15" s="104" customFormat="1" ht="19" customHeight="1" spans="1:7">
      <c r="A15" s="108"/>
      <c r="B15" s="109"/>
      <c r="C15" s="109"/>
      <c r="D15" s="109" t="s">
        <v>434</v>
      </c>
      <c r="E15" s="113">
        <f>E14</f>
        <v>412800</v>
      </c>
      <c r="F15" s="113"/>
      <c r="G15" s="113"/>
    </row>
    <row r="16" s="104" customFormat="1" ht="20" customHeight="1" spans="1:7">
      <c r="A16" s="108" t="s">
        <v>435</v>
      </c>
      <c r="B16" s="109" t="s">
        <v>436</v>
      </c>
      <c r="C16" s="109"/>
      <c r="D16" s="109"/>
      <c r="E16" s="111">
        <v>0</v>
      </c>
      <c r="F16" s="111"/>
      <c r="G16" s="111"/>
    </row>
    <row r="17" s="104" customFormat="1" ht="20" customHeight="1" spans="1:7">
      <c r="A17" s="108">
        <v>4.1</v>
      </c>
      <c r="B17" s="109" t="s">
        <v>437</v>
      </c>
      <c r="C17" s="109"/>
      <c r="D17" s="109"/>
      <c r="E17" s="111">
        <v>0</v>
      </c>
      <c r="F17" s="111"/>
      <c r="G17" s="111"/>
    </row>
    <row r="18" s="104" customFormat="1" ht="20" customHeight="1" spans="1:16">
      <c r="A18" s="108">
        <v>4.2</v>
      </c>
      <c r="B18" s="109" t="s">
        <v>438</v>
      </c>
      <c r="C18" s="109"/>
      <c r="D18" s="109"/>
      <c r="E18" s="111">
        <v>0</v>
      </c>
      <c r="F18" s="111"/>
      <c r="G18" s="111"/>
      <c r="P18" s="116"/>
    </row>
    <row r="19" s="104" customFormat="1" ht="17" customHeight="1" spans="1:7">
      <c r="A19" s="108" t="s">
        <v>439</v>
      </c>
      <c r="B19" s="109" t="s">
        <v>430</v>
      </c>
      <c r="C19" s="109"/>
      <c r="D19" s="109"/>
      <c r="E19" s="111"/>
      <c r="F19" s="111"/>
      <c r="G19" s="111"/>
    </row>
    <row r="20" s="104" customFormat="1" ht="20" customHeight="1" spans="1:7">
      <c r="A20" s="108" t="s">
        <v>440</v>
      </c>
      <c r="B20" s="109" t="s">
        <v>441</v>
      </c>
      <c r="C20" s="109"/>
      <c r="D20" s="109"/>
      <c r="E20" s="111">
        <v>0</v>
      </c>
      <c r="F20" s="111"/>
      <c r="G20" s="111"/>
    </row>
    <row r="21" s="104" customFormat="1" ht="20" customHeight="1" spans="1:7">
      <c r="A21" s="108">
        <v>5.1</v>
      </c>
      <c r="B21" s="109" t="s">
        <v>442</v>
      </c>
      <c r="C21" s="109"/>
      <c r="D21" s="109"/>
      <c r="E21" s="111">
        <v>0</v>
      </c>
      <c r="F21" s="111"/>
      <c r="G21" s="111"/>
    </row>
    <row r="22" s="104" customFormat="1" ht="20" customHeight="1" spans="1:7">
      <c r="A22" s="108">
        <v>5.2</v>
      </c>
      <c r="B22" s="109" t="s">
        <v>443</v>
      </c>
      <c r="C22" s="109"/>
      <c r="D22" s="109"/>
      <c r="E22" s="111">
        <v>0</v>
      </c>
      <c r="F22" s="111"/>
      <c r="G22" s="111"/>
    </row>
    <row r="23" s="104" customFormat="1" ht="18" customHeight="1" spans="1:7">
      <c r="A23" s="108" t="s">
        <v>444</v>
      </c>
      <c r="B23" s="109" t="s">
        <v>445</v>
      </c>
      <c r="C23" s="109" t="s">
        <v>433</v>
      </c>
      <c r="D23" s="109"/>
      <c r="E23" s="112">
        <f>E14</f>
        <v>412800</v>
      </c>
      <c r="F23" s="112"/>
      <c r="G23" s="112"/>
    </row>
    <row r="24" s="104" customFormat="1" ht="18" customHeight="1" spans="1:7">
      <c r="A24" s="108"/>
      <c r="B24" s="109"/>
      <c r="C24" s="109" t="s">
        <v>434</v>
      </c>
      <c r="D24" s="109"/>
      <c r="E24" s="113">
        <f>E15</f>
        <v>412800</v>
      </c>
      <c r="F24" s="113"/>
      <c r="G24" s="113"/>
    </row>
    <row r="25" s="104" customFormat="1" ht="18" customHeight="1" spans="1:7">
      <c r="A25" s="108" t="s">
        <v>446</v>
      </c>
      <c r="B25" s="109" t="s">
        <v>447</v>
      </c>
      <c r="C25" s="109" t="s">
        <v>433</v>
      </c>
      <c r="D25" s="109"/>
      <c r="E25" s="112">
        <f>E14</f>
        <v>412800</v>
      </c>
      <c r="F25" s="112"/>
      <c r="G25" s="112"/>
    </row>
    <row r="26" s="104" customFormat="1" ht="18" customHeight="1" spans="1:7">
      <c r="A26" s="108"/>
      <c r="B26" s="109"/>
      <c r="C26" s="109" t="s">
        <v>434</v>
      </c>
      <c r="D26" s="109"/>
      <c r="E26" s="113">
        <f>E15</f>
        <v>412800</v>
      </c>
      <c r="F26" s="113"/>
      <c r="G26" s="113"/>
    </row>
    <row r="27" spans="1:7">
      <c r="A27" s="114"/>
      <c r="B27" s="114"/>
      <c r="C27" s="114"/>
      <c r="D27" s="114"/>
      <c r="E27" s="114"/>
      <c r="F27" s="114"/>
      <c r="G27" s="114"/>
    </row>
    <row r="28" spans="1:7">
      <c r="A28" s="100" t="s">
        <v>448</v>
      </c>
      <c r="B28" s="100"/>
      <c r="C28" s="100"/>
      <c r="D28" s="100"/>
      <c r="E28" s="100"/>
      <c r="F28" s="100"/>
      <c r="G28" s="100"/>
    </row>
    <row r="29" spans="1:1">
      <c r="A29" s="102"/>
    </row>
    <row r="30" spans="1:1">
      <c r="A30" s="102"/>
    </row>
    <row r="31" spans="1:7">
      <c r="A31" s="100" t="s">
        <v>449</v>
      </c>
      <c r="B31" s="100"/>
      <c r="C31" s="100"/>
      <c r="D31" s="100"/>
      <c r="E31" s="100"/>
      <c r="F31" s="100"/>
      <c r="G31" s="100"/>
    </row>
    <row r="32" spans="1:1">
      <c r="A32" s="102"/>
    </row>
    <row r="33" ht="27" customHeight="1" spans="1:7">
      <c r="A33" s="115" t="s">
        <v>450</v>
      </c>
      <c r="B33" s="115"/>
      <c r="C33" s="115"/>
      <c r="D33" s="115"/>
      <c r="E33" s="115"/>
      <c r="F33" s="115"/>
      <c r="G33" s="115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D1"/>
    </sheetView>
  </sheetViews>
  <sheetFormatPr defaultColWidth="9" defaultRowHeight="13.5"/>
  <cols>
    <col min="1" max="1" width="8.25" style="52" customWidth="1"/>
    <col min="2" max="2" width="33.375" style="52" customWidth="1"/>
    <col min="3" max="3" width="20.2166666666667" style="52" customWidth="1"/>
    <col min="4" max="4" width="17.75" style="52" customWidth="1"/>
    <col min="5" max="5" width="20.125" style="52" customWidth="1"/>
    <col min="6" max="9" width="9" style="89"/>
    <col min="10" max="16384" width="9" style="52"/>
  </cols>
  <sheetData>
    <row r="1" ht="63" customHeight="1" spans="1:4">
      <c r="A1" s="53" t="s">
        <v>451</v>
      </c>
      <c r="B1" s="54"/>
      <c r="C1" s="54"/>
      <c r="D1" s="54"/>
    </row>
    <row r="2" ht="33" customHeight="1" spans="1:4">
      <c r="A2" s="55" t="s">
        <v>1</v>
      </c>
      <c r="B2" s="56" t="s">
        <v>343</v>
      </c>
      <c r="C2" s="56" t="s">
        <v>452</v>
      </c>
      <c r="D2" s="58" t="s">
        <v>374</v>
      </c>
    </row>
    <row r="3" ht="33" customHeight="1" spans="1:7">
      <c r="A3" s="60">
        <v>1</v>
      </c>
      <c r="B3" s="61" t="s">
        <v>453</v>
      </c>
      <c r="C3" s="62">
        <f>SUM(C4:C10)</f>
        <v>412824</v>
      </c>
      <c r="D3" s="9"/>
      <c r="F3" s="89" t="s">
        <v>454</v>
      </c>
      <c r="G3" s="89" t="s">
        <v>455</v>
      </c>
    </row>
    <row r="4" s="47" customFormat="1" ht="33" customHeight="1" spans="1:9">
      <c r="A4" s="64">
        <v>1.1</v>
      </c>
      <c r="B4" s="65" t="s">
        <v>456</v>
      </c>
      <c r="C4" s="90">
        <f>'明细表（电工套管）'!G15</f>
        <v>28800</v>
      </c>
      <c r="D4" s="68"/>
      <c r="F4" s="91">
        <v>28800</v>
      </c>
      <c r="G4" s="91">
        <f>C4-F4</f>
        <v>0</v>
      </c>
      <c r="H4" s="91"/>
      <c r="I4" s="91"/>
    </row>
    <row r="5" s="48" customFormat="1" ht="33" customHeight="1" spans="1:9">
      <c r="A5" s="64">
        <v>1.2</v>
      </c>
      <c r="B5" s="65" t="s">
        <v>457</v>
      </c>
      <c r="C5" s="90">
        <f>'明细表（预拌砂浆）'!G27</f>
        <v>33856</v>
      </c>
      <c r="D5" s="68"/>
      <c r="F5" s="92">
        <v>42320</v>
      </c>
      <c r="G5" s="91">
        <f t="shared" ref="G5:G10" si="0">C5-F5</f>
        <v>-8464</v>
      </c>
      <c r="H5" s="92"/>
      <c r="I5" s="92"/>
    </row>
    <row r="6" s="48" customFormat="1" ht="33" customHeight="1" spans="1:9">
      <c r="A6" s="64">
        <v>1.3</v>
      </c>
      <c r="B6" s="65" t="s">
        <v>458</v>
      </c>
      <c r="C6" s="90">
        <f>'明细表（防水涂料）'!G16</f>
        <v>9568</v>
      </c>
      <c r="D6" s="68"/>
      <c r="F6" s="92">
        <v>11960</v>
      </c>
      <c r="G6" s="91">
        <f t="shared" si="0"/>
        <v>-2392</v>
      </c>
      <c r="H6" s="92"/>
      <c r="I6" s="92">
        <v>126258</v>
      </c>
    </row>
    <row r="7" s="48" customFormat="1" ht="33" customHeight="1" spans="1:9">
      <c r="A7" s="64">
        <v>1.4</v>
      </c>
      <c r="B7" s="65" t="s">
        <v>459</v>
      </c>
      <c r="C7" s="90">
        <f>'明细表（开关插座）'!G27</f>
        <v>7200</v>
      </c>
      <c r="D7" s="68"/>
      <c r="F7" s="92">
        <v>7200</v>
      </c>
      <c r="G7" s="91">
        <f t="shared" si="0"/>
        <v>0</v>
      </c>
      <c r="H7" s="92"/>
      <c r="I7" s="92">
        <v>6800</v>
      </c>
    </row>
    <row r="8" s="48" customFormat="1" ht="33" customHeight="1" spans="1:9">
      <c r="A8" s="64">
        <v>1.5</v>
      </c>
      <c r="B8" s="65" t="s">
        <v>460</v>
      </c>
      <c r="C8" s="90">
        <f>'明细表（电线电缆)'!G27</f>
        <v>36000</v>
      </c>
      <c r="D8" s="68"/>
      <c r="F8" s="92">
        <v>36000</v>
      </c>
      <c r="G8" s="91">
        <f t="shared" si="0"/>
        <v>0</v>
      </c>
      <c r="H8" s="92"/>
      <c r="I8" s="92">
        <v>-3000</v>
      </c>
    </row>
    <row r="9" s="48" customFormat="1" ht="33" customHeight="1" spans="1:9">
      <c r="A9" s="64">
        <v>1.6</v>
      </c>
      <c r="B9" s="65" t="s">
        <v>461</v>
      </c>
      <c r="C9" s="90">
        <f>'明细表（漏电保护器）'!G15</f>
        <v>3600</v>
      </c>
      <c r="D9" s="68"/>
      <c r="F9" s="92">
        <v>3600</v>
      </c>
      <c r="G9" s="91">
        <f t="shared" si="0"/>
        <v>0</v>
      </c>
      <c r="H9" s="92"/>
      <c r="I9" s="92"/>
    </row>
    <row r="10" s="48" customFormat="1" ht="33" customHeight="1" spans="1:9">
      <c r="A10" s="64">
        <v>1.7</v>
      </c>
      <c r="B10" s="65" t="s">
        <v>462</v>
      </c>
      <c r="C10" s="90">
        <f>'明细表（保温材料）'!G162</f>
        <v>293800</v>
      </c>
      <c r="D10" s="68"/>
      <c r="F10" s="92">
        <v>295000</v>
      </c>
      <c r="G10" s="91">
        <f t="shared" si="0"/>
        <v>-1200</v>
      </c>
      <c r="H10" s="92"/>
      <c r="I10" s="92"/>
    </row>
    <row r="11" ht="33" customHeight="1" spans="1:6">
      <c r="A11" s="60">
        <v>2</v>
      </c>
      <c r="B11" s="93" t="s">
        <v>463</v>
      </c>
      <c r="C11" s="94">
        <f>C3</f>
        <v>412824</v>
      </c>
      <c r="D11" s="95"/>
      <c r="E11" s="48"/>
      <c r="F11" s="92"/>
    </row>
    <row r="12" s="52" customFormat="1" ht="33" customHeight="1" spans="1:9">
      <c r="A12" s="96">
        <v>3</v>
      </c>
      <c r="B12" s="97" t="s">
        <v>464</v>
      </c>
      <c r="C12" s="98">
        <v>412800</v>
      </c>
      <c r="D12" s="99" t="s">
        <v>465</v>
      </c>
      <c r="E12" s="52">
        <f>C12-C11</f>
        <v>-24</v>
      </c>
      <c r="F12" s="89"/>
      <c r="G12" s="89"/>
      <c r="H12" s="89"/>
      <c r="I12" s="89"/>
    </row>
    <row r="13" s="88" customFormat="1" ht="55" customHeight="1" spans="1:9">
      <c r="A13" s="100" t="s">
        <v>448</v>
      </c>
      <c r="B13" s="100"/>
      <c r="C13" s="100"/>
      <c r="D13" s="100"/>
      <c r="E13" s="52"/>
      <c r="F13" s="89"/>
      <c r="G13" s="101"/>
      <c r="H13" s="101"/>
      <c r="I13" s="101"/>
    </row>
    <row r="14" s="88" customFormat="1" ht="35" customHeight="1" spans="1:9">
      <c r="A14" s="100" t="s">
        <v>449</v>
      </c>
      <c r="B14" s="100"/>
      <c r="C14" s="100"/>
      <c r="D14" s="100"/>
      <c r="F14" s="101"/>
      <c r="G14" s="101"/>
      <c r="H14" s="101"/>
      <c r="I14" s="101"/>
    </row>
    <row r="15" s="88" customFormat="1" ht="14.25" spans="1:9">
      <c r="A15" s="102"/>
      <c r="F15" s="101"/>
      <c r="G15" s="101"/>
      <c r="H15" s="101"/>
      <c r="I15" s="101"/>
    </row>
    <row r="16" ht="14.25" spans="1:4">
      <c r="A16" s="103"/>
      <c r="B16" s="103"/>
      <c r="C16" s="103"/>
      <c r="D16" s="103"/>
    </row>
  </sheetData>
  <mergeCells count="3">
    <mergeCell ref="A1:D1"/>
    <mergeCell ref="A13:D13"/>
    <mergeCell ref="A14:D14"/>
  </mergeCells>
  <printOptions horizontalCentered="1"/>
  <pageMargins left="0.700694444444445" right="0.700694444444445" top="0.118055555555556" bottom="0.751388888888889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G9" sqref="G9"/>
    </sheetView>
  </sheetViews>
  <sheetFormatPr defaultColWidth="9" defaultRowHeight="13.5" outlineLevelCol="5"/>
  <cols>
    <col min="1" max="1" width="8.25" style="52" customWidth="1"/>
    <col min="2" max="2" width="26.625" style="52" customWidth="1"/>
    <col min="3" max="4" width="20.2166666666667" style="52" customWidth="1"/>
    <col min="5" max="6" width="17.75" style="52" customWidth="1"/>
    <col min="7" max="7" width="20.125" style="52" customWidth="1"/>
    <col min="8" max="16384" width="9" style="52"/>
  </cols>
  <sheetData>
    <row r="1" ht="49" customHeight="1" spans="1:6">
      <c r="A1" s="53" t="s">
        <v>466</v>
      </c>
      <c r="B1" s="54"/>
      <c r="C1" s="54"/>
      <c r="D1" s="54"/>
      <c r="E1" s="54"/>
      <c r="F1" s="54"/>
    </row>
    <row r="2" ht="30" customHeight="1" spans="1:6">
      <c r="A2" s="55" t="s">
        <v>1</v>
      </c>
      <c r="B2" s="56" t="s">
        <v>343</v>
      </c>
      <c r="C2" s="56" t="s">
        <v>452</v>
      </c>
      <c r="D2" s="57" t="s">
        <v>467</v>
      </c>
      <c r="E2" s="58" t="s">
        <v>374</v>
      </c>
      <c r="F2" s="59"/>
    </row>
    <row r="3" customFormat="1" ht="30" customHeight="1" spans="1:6">
      <c r="A3" s="60">
        <v>1</v>
      </c>
      <c r="B3" s="61" t="s">
        <v>468</v>
      </c>
      <c r="C3" s="62">
        <f>SUM(C4:C7)</f>
        <v>366024</v>
      </c>
      <c r="D3" s="63"/>
      <c r="E3" s="9"/>
      <c r="F3" s="13"/>
    </row>
    <row r="4" s="47" customFormat="1" ht="30" customHeight="1" spans="1:6">
      <c r="A4" s="64">
        <v>1.1</v>
      </c>
      <c r="B4" s="65" t="s">
        <v>456</v>
      </c>
      <c r="C4" s="66">
        <f>'明细表（电工套管）'!G15</f>
        <v>28800</v>
      </c>
      <c r="D4" s="67"/>
      <c r="E4" s="68"/>
      <c r="F4" s="69"/>
    </row>
    <row r="5" s="48" customFormat="1" ht="30" customHeight="1" spans="1:6">
      <c r="A5" s="64">
        <v>1.2</v>
      </c>
      <c r="B5" s="65" t="s">
        <v>457</v>
      </c>
      <c r="C5" s="66">
        <f>'明细表（预拌砂浆）'!G27</f>
        <v>33856</v>
      </c>
      <c r="D5" s="67"/>
      <c r="E5" s="68"/>
      <c r="F5" s="70"/>
    </row>
    <row r="6" s="48" customFormat="1" ht="30" customHeight="1" spans="1:6">
      <c r="A6" s="64">
        <v>1.3</v>
      </c>
      <c r="B6" s="65" t="s">
        <v>458</v>
      </c>
      <c r="C6" s="66">
        <f>'明细表（防水涂料）'!G16</f>
        <v>9568</v>
      </c>
      <c r="D6" s="67"/>
      <c r="E6" s="68"/>
      <c r="F6" s="70"/>
    </row>
    <row r="7" s="48" customFormat="1" ht="30" customHeight="1" spans="1:6">
      <c r="A7" s="64">
        <v>1.4</v>
      </c>
      <c r="B7" s="65" t="s">
        <v>462</v>
      </c>
      <c r="C7" s="66">
        <f>'明细表（保温材料）'!G162</f>
        <v>293800</v>
      </c>
      <c r="D7" s="67"/>
      <c r="E7" s="68"/>
      <c r="F7" s="70"/>
    </row>
    <row r="8" s="49" customFormat="1" ht="30" customHeight="1" spans="1:6">
      <c r="A8" s="71">
        <v>2</v>
      </c>
      <c r="B8" s="72" t="s">
        <v>469</v>
      </c>
      <c r="C8" s="73">
        <f>SUM(C9:C9)</f>
        <v>16300</v>
      </c>
      <c r="D8" s="74"/>
      <c r="E8" s="75"/>
      <c r="F8" s="76"/>
    </row>
    <row r="9" s="48" customFormat="1" ht="102" customHeight="1" spans="1:6">
      <c r="A9" s="64">
        <v>2.2</v>
      </c>
      <c r="B9" s="65" t="s">
        <v>460</v>
      </c>
      <c r="C9" s="66">
        <v>16300</v>
      </c>
      <c r="D9" s="67"/>
      <c r="E9" s="68" t="s">
        <v>470</v>
      </c>
      <c r="F9" s="70"/>
    </row>
    <row r="10" s="50" customFormat="1" ht="30" customHeight="1" spans="1:6">
      <c r="A10" s="71">
        <v>3</v>
      </c>
      <c r="B10" s="72" t="s">
        <v>471</v>
      </c>
      <c r="C10" s="73">
        <f>SUM(C11:C13)</f>
        <v>30500</v>
      </c>
      <c r="D10" s="74"/>
      <c r="E10" s="75"/>
      <c r="F10" s="77"/>
    </row>
    <row r="11" ht="30" customHeight="1" spans="1:6">
      <c r="A11" s="64">
        <v>3.1</v>
      </c>
      <c r="B11" s="65" t="s">
        <v>461</v>
      </c>
      <c r="C11" s="66">
        <f>'明细表（漏电保护器）'!G15</f>
        <v>3600</v>
      </c>
      <c r="D11" s="67"/>
      <c r="E11" s="68"/>
      <c r="F11" s="69"/>
    </row>
    <row r="12" ht="30" customHeight="1" spans="1:6">
      <c r="A12" s="64">
        <v>3.2</v>
      </c>
      <c r="B12" s="65" t="s">
        <v>459</v>
      </c>
      <c r="C12" s="66">
        <f>'明细表（开关插座）'!G27</f>
        <v>7200</v>
      </c>
      <c r="D12" s="67"/>
      <c r="E12" s="68"/>
      <c r="F12" s="69"/>
    </row>
    <row r="13" ht="30" customHeight="1" spans="1:6">
      <c r="A13" s="64">
        <v>3.3</v>
      </c>
      <c r="B13" s="65" t="s">
        <v>460</v>
      </c>
      <c r="C13" s="66">
        <f>'明细表（电线电缆)'!G27-C9</f>
        <v>19700</v>
      </c>
      <c r="D13" s="67"/>
      <c r="E13" s="68"/>
      <c r="F13" s="69"/>
    </row>
    <row r="14" s="51" customFormat="1" ht="30" customHeight="1" spans="1:6">
      <c r="A14" s="78">
        <v>4</v>
      </c>
      <c r="B14" s="72" t="s">
        <v>472</v>
      </c>
      <c r="C14" s="79"/>
      <c r="D14" s="80"/>
      <c r="E14" s="81"/>
      <c r="F14" s="82"/>
    </row>
    <row r="15" s="51" customFormat="1" ht="30" customHeight="1" spans="1:6">
      <c r="A15" s="78">
        <v>4.1</v>
      </c>
      <c r="B15" s="72" t="s">
        <v>453</v>
      </c>
      <c r="C15" s="79">
        <f>'4结算明细汇总表'!C12</f>
        <v>412800</v>
      </c>
      <c r="D15" s="80"/>
      <c r="E15" s="81"/>
      <c r="F15" s="82"/>
    </row>
    <row r="16" s="51" customFormat="1" ht="30" customHeight="1" spans="1:6">
      <c r="A16" s="78">
        <v>4.2</v>
      </c>
      <c r="B16" s="72" t="s">
        <v>473</v>
      </c>
      <c r="C16" s="79">
        <f>C3+C8</f>
        <v>382324</v>
      </c>
      <c r="D16" s="80"/>
      <c r="E16" s="81"/>
      <c r="F16" s="82"/>
    </row>
    <row r="17" s="51" customFormat="1" ht="30" customHeight="1" spans="1:6">
      <c r="A17" s="83">
        <v>4.3</v>
      </c>
      <c r="B17" s="84" t="s">
        <v>471</v>
      </c>
      <c r="C17" s="85">
        <f>C10</f>
        <v>30500</v>
      </c>
      <c r="D17" s="86"/>
      <c r="E17" s="87"/>
      <c r="F17" s="82"/>
    </row>
    <row r="18" ht="30" customHeight="1"/>
  </sheetData>
  <mergeCells count="1">
    <mergeCell ref="A1:E1"/>
  </mergeCells>
  <printOptions horizontalCentered="1"/>
  <pageMargins left="0.118055555555556" right="0.118055555555556" top="0.118055555555556" bottom="0.118055555555556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转扣表</vt:lpstr>
      <vt:lpstr>转扣附表2</vt:lpstr>
      <vt:lpstr>明细表（电工套管）</vt:lpstr>
      <vt:lpstr>明细表（预拌砂浆）</vt:lpstr>
      <vt:lpstr>明细表（防水涂料）</vt:lpstr>
      <vt:lpstr>明细表（开关插座）</vt:lpstr>
      <vt:lpstr>明细表（电线电缆)</vt:lpstr>
      <vt:lpstr>明细表（漏电保护器）</vt:lpstr>
      <vt:lpstr>明细表（保温材料）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2009-08-21T07:16:00Z</dcterms:created>
  <cp:lastPrinted>2019-03-25T03:18:00Z</cp:lastPrinted>
  <dcterms:modified xsi:type="dcterms:W3CDTF">2022-12-29T08:32:06Z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