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20"/>
  </bookViews>
  <sheets>
    <sheet name="进度款费用计算明细表（第1次）" sheetId="8" r:id="rId1"/>
  </sheets>
  <definedNames>
    <definedName name="_xlnm.Print_Area" localSheetId="0">'进度款费用计算明细表（第1次）'!$A$1:$R$30</definedName>
  </definedNames>
  <calcPr calcId="144525"/>
</workbook>
</file>

<file path=xl/sharedStrings.xml><?xml version="1.0" encoding="utf-8"?>
<sst xmlns="http://schemas.openxmlformats.org/spreadsheetml/2006/main" count="85" uniqueCount="62">
  <si>
    <t>山水文苑（栾川）S1地块主楼及地库消防工程进度款费用计算明细表（第1次）</t>
  </si>
  <si>
    <t>序号</t>
  </si>
  <si>
    <t>项目名称</t>
  </si>
  <si>
    <t>计量
单位</t>
  </si>
  <si>
    <t>固定合同价
(元)</t>
  </si>
  <si>
    <t>合同总工程量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</si>
  <si>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</si>
  <si>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</si>
  <si>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</si>
  <si>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</si>
  <si>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</si>
  <si>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</si>
  <si>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</si>
  <si>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合同节点比例</t>
  </si>
  <si>
    <t>累计已审批款</t>
  </si>
  <si>
    <t>累计应付工程量</t>
  </si>
  <si>
    <t>累计应付款</t>
  </si>
  <si>
    <t>本次申请总金额</t>
  </si>
  <si>
    <t>本次清单计算金额</t>
  </si>
  <si>
    <t>本次应付工程量</t>
  </si>
  <si>
    <t>本次申请比例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</si>
  <si>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</si>
  <si>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</si>
  <si>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</si>
  <si>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</si>
  <si>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</si>
  <si>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</si>
  <si>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</si>
  <si>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</si>
  <si>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</si>
  <si>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</si>
  <si>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</si>
  <si>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</si>
  <si>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1#消防工程</t>
  </si>
  <si>
    <t>项</t>
  </si>
  <si>
    <t>2#消防工程</t>
  </si>
  <si>
    <t>3#消防工程</t>
  </si>
  <si>
    <t>5#消防工程</t>
  </si>
  <si>
    <t>6#消防工程</t>
  </si>
  <si>
    <t>7#消防工程</t>
  </si>
  <si>
    <t>8#消防工程</t>
  </si>
  <si>
    <t>9#消防工程</t>
  </si>
  <si>
    <t>10#消防工程</t>
  </si>
  <si>
    <t>11#消防工程</t>
  </si>
  <si>
    <t>12#消防工程</t>
  </si>
  <si>
    <t>13#消防工程</t>
  </si>
  <si>
    <t>15#消防工程</t>
  </si>
  <si>
    <t>16#消防工程</t>
  </si>
  <si>
    <t>17#消防工程</t>
  </si>
  <si>
    <t>18#消防工程</t>
  </si>
  <si>
    <t>19#消防工程</t>
  </si>
  <si>
    <t>20#消防工程</t>
  </si>
  <si>
    <t>车库消防工程</t>
  </si>
  <si>
    <t>抗震支架</t>
  </si>
  <si>
    <t>室外消火栓工程</t>
  </si>
  <si>
    <t>沟槽管件</t>
  </si>
  <si>
    <t>补充清单</t>
  </si>
  <si>
    <t>本次付款申请金额取整为：</t>
  </si>
  <si>
    <t>取到整数位</t>
  </si>
  <si>
    <t xml:space="preserve">现场驻场成本负责人：  </t>
  </si>
  <si>
    <t xml:space="preserve">  施工单位：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</si>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</sst>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0"/>
      <name val="微软雅黑"/>
      <charset val="134"/>
    </font>
    <font>
      <sz val="10.5"/>
      <color rgb="FF000000"/>
      <name val="宋体"/>
      <charset val="134"/>
    </font>
    <font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10" fillId="0" borderId="1" xfId="1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176" fontId="2" fillId="0" borderId="1" xfId="11" applyNumberFormat="1" applyFont="1" applyBorder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11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76" fontId="10" fillId="0" borderId="1" xfId="11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11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76" fontId="11" fillId="0" borderId="0" xfId="11" applyNumberFormat="1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view="pageBreakPreview" zoomScaleNormal="115" workbookViewId="0">
      <pane xSplit="5" ySplit="4" topLeftCell="F8" activePane="bottomRight" state="frozen"/>
      <selection/>
      <selection pane="topRight"/>
      <selection pane="bottomLeft"/>
      <selection pane="bottomRight" activeCell="M5" sqref="M5:M27"/>
    </sheetView>
  </sheetViews>
  <sheetFormatPr defaultColWidth="9" defaultRowHeight="13.5"/>
  <cols>
    <col min="1" max="1" width="3.875" style="2" customWidth="1"/>
    <col min="2" max="2" width="11.375" style="2" customWidth="1"/>
    <col min="3" max="3" width="5" style="2" customWidth="1"/>
    <col min="4" max="4" width="12.5" style="2" customWidth="1"/>
    <col min="5" max="5" width="10.375" style="2" customWidth="1"/>
    <col min="6" max="7" width="12.875" style="3" customWidth="1"/>
    <col min="8" max="8" width="12.75" style="2" customWidth="1"/>
    <col min="9" max="9" width="11.875" style="2" customWidth="1"/>
    <col min="10" max="10" width="10.875" style="2" customWidth="1"/>
    <col min="11" max="11" width="11.125" style="2" customWidth="1"/>
    <col min="12" max="14" width="11.75" style="4" customWidth="1"/>
    <col min="15" max="15" width="12" style="3" customWidth="1"/>
    <col min="16" max="16" width="13.375" style="2" customWidth="1"/>
    <col min="17" max="17" width="11.375" style="2" customWidth="1"/>
    <col min="18" max="18" width="15.5" style="2" hidden="1" customWidth="1"/>
    <col min="19" max="16384" width="9" style="2"/>
  </cols>
  <sheetData>
    <row r="1" ht="27" customHeight="1" spans="1:18">
      <c r="A1" s="5" t="s">
        <v>0</v>
      </c>
      <c r="B1" s="6"/>
      <c r="C1" s="6"/>
      <c r="D1" s="6"/>
      <c r="E1" s="6"/>
      <c r="F1" s="7"/>
      <c r="G1" s="7"/>
      <c r="H1" s="6"/>
      <c r="I1" s="6"/>
      <c r="J1" s="6"/>
      <c r="K1" s="6"/>
      <c r="L1" s="36"/>
      <c r="M1" s="36"/>
      <c r="N1" s="36"/>
      <c r="O1" s="7"/>
      <c r="P1" s="6"/>
      <c r="Q1" s="6"/>
      <c r="R1" s="6"/>
    </row>
    <row r="2" ht="18.95" customHeight="1" spans="1:1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/>
      <c r="H2" s="8"/>
      <c r="I2" s="8" t="s">
        <v>7</v>
      </c>
      <c r="J2" s="8"/>
      <c r="K2" s="8"/>
      <c r="L2" s="37" t="s">
        <v>8</v>
      </c>
      <c r="M2" s="37"/>
      <c r="N2" s="37"/>
      <c r="O2" s="10"/>
      <c r="P2" s="8" t="s">
        <v>9</v>
      </c>
      <c r="Q2" s="8" t="s">
        <v>10</v>
      </c>
      <c r="R2" s="8" t="s">
        <v>11</v>
      </c>
    </row>
    <row r="3" ht="34" customHeight="1" spans="1:18">
      <c r="A3" s="8"/>
      <c r="B3" s="11"/>
      <c r="C3" s="8"/>
      <c r="D3" s="8"/>
      <c r="E3" s="8"/>
      <c r="F3" s="10" t="s">
        <v>12</v>
      </c>
      <c r="G3" s="8" t="s">
        <v>13</v>
      </c>
      <c r="H3" s="8" t="s">
        <v>14</v>
      </c>
      <c r="I3" s="8" t="s">
        <v>15</v>
      </c>
      <c r="J3" s="8" t="s">
        <v>13</v>
      </c>
      <c r="K3" s="8" t="s">
        <v>16</v>
      </c>
      <c r="L3" s="37" t="s">
        <v>17</v>
      </c>
      <c r="M3" s="37" t="s">
        <v>18</v>
      </c>
      <c r="N3" s="8" t="s">
        <v>19</v>
      </c>
      <c r="O3" s="10" t="s">
        <v>20</v>
      </c>
      <c r="P3" s="8"/>
      <c r="Q3" s="8"/>
      <c r="R3" s="8"/>
    </row>
    <row r="4" ht="24" customHeight="1" spans="1:18">
      <c r="A4" s="12"/>
      <c r="B4" s="13"/>
      <c r="C4" s="13"/>
      <c r="D4" s="14" t="s">
        <v>21</v>
      </c>
      <c r="E4" s="15" t="s">
        <v>22</v>
      </c>
      <c r="F4" s="16" t="s">
        <v>23</v>
      </c>
      <c r="G4" s="16"/>
      <c r="H4" s="17" t="s">
        <v>24</v>
      </c>
      <c r="I4" s="16" t="s">
        <v>25</v>
      </c>
      <c r="J4" s="38" t="s">
        <v>26</v>
      </c>
      <c r="K4" s="17" t="s">
        <v>27</v>
      </c>
      <c r="L4" s="39" t="s">
        <v>28</v>
      </c>
      <c r="M4" s="39"/>
      <c r="N4" s="39"/>
      <c r="O4" s="40" t="s">
        <v>29</v>
      </c>
      <c r="P4" s="17" t="s">
        <v>30</v>
      </c>
      <c r="Q4" s="17" t="s">
        <v>31</v>
      </c>
      <c r="R4" s="13" t="s">
        <v>32</v>
      </c>
    </row>
    <row r="5" ht="25" customHeight="1" spans="1:20">
      <c r="A5" s="18">
        <v>1</v>
      </c>
      <c r="B5" s="19" t="s">
        <v>33</v>
      </c>
      <c r="C5" s="20" t="s">
        <v>34</v>
      </c>
      <c r="D5" s="21">
        <v>71377.76</v>
      </c>
      <c r="E5" s="22">
        <v>1</v>
      </c>
      <c r="F5" s="23">
        <v>0</v>
      </c>
      <c r="G5" s="24">
        <v>0</v>
      </c>
      <c r="H5" s="23">
        <v>0</v>
      </c>
      <c r="I5" s="23">
        <v>0</v>
      </c>
      <c r="J5" s="41">
        <v>0</v>
      </c>
      <c r="K5" s="23">
        <v>0</v>
      </c>
      <c r="L5" s="23"/>
      <c r="M5" s="23">
        <v>0</v>
      </c>
      <c r="N5" s="23"/>
      <c r="O5" s="42">
        <f>J5</f>
        <v>0</v>
      </c>
      <c r="P5" s="23"/>
      <c r="Q5" s="23"/>
      <c r="R5" s="52"/>
      <c r="T5" s="53"/>
    </row>
    <row r="6" ht="25" customHeight="1" outlineLevel="1" spans="1:20">
      <c r="A6" s="18">
        <v>2</v>
      </c>
      <c r="B6" s="19" t="s">
        <v>35</v>
      </c>
      <c r="C6" s="20" t="s">
        <v>34</v>
      </c>
      <c r="D6" s="21">
        <v>108383.91</v>
      </c>
      <c r="E6" s="22">
        <v>1</v>
      </c>
      <c r="F6" s="23">
        <v>0</v>
      </c>
      <c r="G6" s="24">
        <v>0</v>
      </c>
      <c r="H6" s="23">
        <v>0</v>
      </c>
      <c r="I6" s="23">
        <v>0</v>
      </c>
      <c r="J6" s="41">
        <v>0</v>
      </c>
      <c r="K6" s="23">
        <v>0</v>
      </c>
      <c r="L6" s="23"/>
      <c r="M6" s="23">
        <v>0</v>
      </c>
      <c r="N6" s="23"/>
      <c r="O6" s="42">
        <f>J6</f>
        <v>0</v>
      </c>
      <c r="P6" s="41"/>
      <c r="Q6" s="54"/>
      <c r="R6" s="29"/>
      <c r="T6" s="53"/>
    </row>
    <row r="7" ht="25" customHeight="1" outlineLevel="1" spans="1:20">
      <c r="A7" s="18">
        <v>3</v>
      </c>
      <c r="B7" s="19" t="s">
        <v>36</v>
      </c>
      <c r="C7" s="20" t="s">
        <v>34</v>
      </c>
      <c r="D7" s="21">
        <v>102811</v>
      </c>
      <c r="E7" s="22">
        <v>1</v>
      </c>
      <c r="F7" s="23">
        <v>0</v>
      </c>
      <c r="G7" s="24">
        <v>0</v>
      </c>
      <c r="H7" s="23">
        <v>0</v>
      </c>
      <c r="I7" s="23">
        <v>0</v>
      </c>
      <c r="J7" s="41">
        <v>0</v>
      </c>
      <c r="K7" s="23">
        <v>0</v>
      </c>
      <c r="L7" s="23">
        <f>M7*N7*O7</f>
        <v>20045.2393001102</v>
      </c>
      <c r="M7" s="23">
        <v>30838.8296924773</v>
      </c>
      <c r="N7" s="23">
        <v>1</v>
      </c>
      <c r="O7" s="42">
        <v>0.65</v>
      </c>
      <c r="P7" s="43"/>
      <c r="Q7" s="54"/>
      <c r="R7" s="29"/>
      <c r="T7" s="53"/>
    </row>
    <row r="8" ht="25" customHeight="1" outlineLevel="1" spans="1:20">
      <c r="A8" s="18">
        <v>4</v>
      </c>
      <c r="B8" s="19" t="s">
        <v>37</v>
      </c>
      <c r="C8" s="20" t="s">
        <v>34</v>
      </c>
      <c r="D8" s="21">
        <v>73873.31</v>
      </c>
      <c r="E8" s="22">
        <v>1</v>
      </c>
      <c r="F8" s="23">
        <v>0</v>
      </c>
      <c r="G8" s="24">
        <v>0</v>
      </c>
      <c r="H8" s="23">
        <v>0</v>
      </c>
      <c r="I8" s="23">
        <v>0</v>
      </c>
      <c r="J8" s="41">
        <v>0</v>
      </c>
      <c r="K8" s="23">
        <v>0</v>
      </c>
      <c r="L8" s="23">
        <f t="shared" ref="L8:L26" si="0">M8*N8*O8</f>
        <v>14433.7532538361</v>
      </c>
      <c r="M8" s="23">
        <v>22205.774236671</v>
      </c>
      <c r="N8" s="23">
        <v>1</v>
      </c>
      <c r="O8" s="42">
        <v>0.65</v>
      </c>
      <c r="P8" s="41"/>
      <c r="Q8" s="54"/>
      <c r="R8" s="29"/>
      <c r="T8" s="53"/>
    </row>
    <row r="9" ht="25" customHeight="1" outlineLevel="1" spans="1:20">
      <c r="A9" s="18">
        <v>5</v>
      </c>
      <c r="B9" s="19" t="s">
        <v>38</v>
      </c>
      <c r="C9" s="20" t="s">
        <v>34</v>
      </c>
      <c r="D9" s="21">
        <v>79321.88</v>
      </c>
      <c r="E9" s="22">
        <v>1</v>
      </c>
      <c r="F9" s="23">
        <v>0</v>
      </c>
      <c r="G9" s="24">
        <v>0</v>
      </c>
      <c r="H9" s="23">
        <v>0</v>
      </c>
      <c r="I9" s="23">
        <v>0</v>
      </c>
      <c r="J9" s="41">
        <v>0</v>
      </c>
      <c r="K9" s="23">
        <v>0</v>
      </c>
      <c r="L9" s="23">
        <f t="shared" si="0"/>
        <v>0</v>
      </c>
      <c r="M9" s="23">
        <v>0</v>
      </c>
      <c r="N9" s="23"/>
      <c r="O9" s="42">
        <f t="shared" ref="O7:O25" si="1">J9</f>
        <v>0</v>
      </c>
      <c r="P9" s="43"/>
      <c r="Q9" s="54"/>
      <c r="R9" s="29"/>
      <c r="T9" s="53"/>
    </row>
    <row r="10" ht="25" customHeight="1" outlineLevel="1" spans="1:20">
      <c r="A10" s="18">
        <v>6</v>
      </c>
      <c r="B10" s="19" t="s">
        <v>39</v>
      </c>
      <c r="C10" s="20" t="s">
        <v>34</v>
      </c>
      <c r="D10" s="21">
        <v>77668.77</v>
      </c>
      <c r="E10" s="22">
        <v>1</v>
      </c>
      <c r="F10" s="23">
        <v>0</v>
      </c>
      <c r="G10" s="24">
        <v>0</v>
      </c>
      <c r="H10" s="23">
        <v>0</v>
      </c>
      <c r="I10" s="23">
        <v>0</v>
      </c>
      <c r="J10" s="41">
        <v>0</v>
      </c>
      <c r="K10" s="23">
        <v>0</v>
      </c>
      <c r="L10" s="23">
        <f t="shared" si="0"/>
        <v>0</v>
      </c>
      <c r="M10" s="23">
        <v>0</v>
      </c>
      <c r="N10" s="23"/>
      <c r="O10" s="42">
        <f t="shared" si="1"/>
        <v>0</v>
      </c>
      <c r="P10" s="41"/>
      <c r="Q10" s="54"/>
      <c r="R10" s="29"/>
      <c r="T10" s="53"/>
    </row>
    <row r="11" ht="25" customHeight="1" outlineLevel="1" spans="1:20">
      <c r="A11" s="18">
        <v>7</v>
      </c>
      <c r="B11" s="19" t="s">
        <v>40</v>
      </c>
      <c r="C11" s="20" t="s">
        <v>34</v>
      </c>
      <c r="D11" s="21">
        <v>75558.84</v>
      </c>
      <c r="E11" s="22">
        <v>1</v>
      </c>
      <c r="F11" s="23">
        <v>0</v>
      </c>
      <c r="G11" s="24">
        <v>0</v>
      </c>
      <c r="H11" s="23">
        <v>0</v>
      </c>
      <c r="I11" s="23">
        <v>0</v>
      </c>
      <c r="J11" s="41">
        <v>0</v>
      </c>
      <c r="K11" s="23">
        <v>0</v>
      </c>
      <c r="L11" s="23">
        <f t="shared" si="0"/>
        <v>16210.4622234941</v>
      </c>
      <c r="M11" s="23">
        <v>24939.1726515294</v>
      </c>
      <c r="N11" s="23">
        <v>1</v>
      </c>
      <c r="O11" s="42">
        <v>0.65</v>
      </c>
      <c r="P11" s="43"/>
      <c r="Q11" s="54"/>
      <c r="R11" s="29"/>
      <c r="T11" s="53"/>
    </row>
    <row r="12" ht="25" customHeight="1" outlineLevel="1" spans="1:20">
      <c r="A12" s="18">
        <v>8</v>
      </c>
      <c r="B12" s="19" t="s">
        <v>41</v>
      </c>
      <c r="C12" s="20" t="s">
        <v>34</v>
      </c>
      <c r="D12" s="21">
        <v>76776.8</v>
      </c>
      <c r="E12" s="22">
        <v>1</v>
      </c>
      <c r="F12" s="23">
        <v>0</v>
      </c>
      <c r="G12" s="24">
        <v>0</v>
      </c>
      <c r="H12" s="23">
        <v>0</v>
      </c>
      <c r="I12" s="23">
        <v>0</v>
      </c>
      <c r="J12" s="41">
        <v>0</v>
      </c>
      <c r="K12" s="23">
        <v>0</v>
      </c>
      <c r="L12" s="23">
        <f t="shared" si="0"/>
        <v>16361.1898038001</v>
      </c>
      <c r="M12" s="23">
        <v>25171.0612366156</v>
      </c>
      <c r="N12" s="23">
        <v>1</v>
      </c>
      <c r="O12" s="42">
        <v>0.65</v>
      </c>
      <c r="P12" s="43"/>
      <c r="Q12" s="54"/>
      <c r="R12" s="29"/>
      <c r="T12" s="53"/>
    </row>
    <row r="13" ht="25" customHeight="1" outlineLevel="1" spans="1:20">
      <c r="A13" s="18">
        <v>9</v>
      </c>
      <c r="B13" s="19" t="s">
        <v>42</v>
      </c>
      <c r="C13" s="20" t="s">
        <v>34</v>
      </c>
      <c r="D13" s="21">
        <v>70886.08</v>
      </c>
      <c r="E13" s="22">
        <v>1</v>
      </c>
      <c r="F13" s="23">
        <v>0</v>
      </c>
      <c r="G13" s="24">
        <v>0</v>
      </c>
      <c r="H13" s="23">
        <v>0</v>
      </c>
      <c r="I13" s="23">
        <v>0</v>
      </c>
      <c r="J13" s="41">
        <v>0</v>
      </c>
      <c r="K13" s="23">
        <v>0</v>
      </c>
      <c r="L13" s="23">
        <f t="shared" si="0"/>
        <v>0</v>
      </c>
      <c r="M13" s="23">
        <v>0</v>
      </c>
      <c r="N13" s="23"/>
      <c r="O13" s="42">
        <f t="shared" si="1"/>
        <v>0</v>
      </c>
      <c r="P13" s="41"/>
      <c r="Q13" s="54"/>
      <c r="R13" s="29"/>
      <c r="T13" s="53"/>
    </row>
    <row r="14" ht="25" customHeight="1" outlineLevel="1" spans="1:20">
      <c r="A14" s="18">
        <v>10</v>
      </c>
      <c r="B14" s="19" t="s">
        <v>43</v>
      </c>
      <c r="C14" s="20" t="s">
        <v>34</v>
      </c>
      <c r="D14" s="21">
        <v>82430.71</v>
      </c>
      <c r="E14" s="22">
        <v>1</v>
      </c>
      <c r="F14" s="23">
        <v>0</v>
      </c>
      <c r="G14" s="24">
        <v>0</v>
      </c>
      <c r="H14" s="23">
        <v>0</v>
      </c>
      <c r="I14" s="23">
        <v>0</v>
      </c>
      <c r="J14" s="41">
        <v>0</v>
      </c>
      <c r="K14" s="23">
        <v>0</v>
      </c>
      <c r="L14" s="23">
        <f t="shared" si="0"/>
        <v>15582.5333958691</v>
      </c>
      <c r="M14" s="23">
        <v>23973.128301337</v>
      </c>
      <c r="N14" s="23">
        <v>1</v>
      </c>
      <c r="O14" s="42">
        <v>0.65</v>
      </c>
      <c r="P14" s="43"/>
      <c r="Q14" s="54"/>
      <c r="R14" s="29"/>
      <c r="T14" s="53"/>
    </row>
    <row r="15" s="1" customFormat="1" ht="25" customHeight="1" outlineLevel="1" spans="1:18">
      <c r="A15" s="18">
        <v>11</v>
      </c>
      <c r="B15" s="19" t="s">
        <v>44</v>
      </c>
      <c r="C15" s="20" t="s">
        <v>34</v>
      </c>
      <c r="D15" s="21">
        <v>394804.28</v>
      </c>
      <c r="E15" s="22">
        <v>1</v>
      </c>
      <c r="F15" s="23">
        <v>0</v>
      </c>
      <c r="G15" s="24">
        <v>0</v>
      </c>
      <c r="H15" s="23">
        <v>0</v>
      </c>
      <c r="I15" s="23">
        <v>0</v>
      </c>
      <c r="J15" s="41">
        <v>0</v>
      </c>
      <c r="K15" s="23">
        <v>0</v>
      </c>
      <c r="L15" s="23">
        <f t="shared" si="0"/>
        <v>0</v>
      </c>
      <c r="M15" s="23">
        <v>0</v>
      </c>
      <c r="N15" s="23"/>
      <c r="O15" s="42">
        <f t="shared" si="1"/>
        <v>0</v>
      </c>
      <c r="P15" s="41"/>
      <c r="Q15" s="54"/>
      <c r="R15" s="55"/>
    </row>
    <row r="16" s="1" customFormat="1" ht="25" customHeight="1" outlineLevel="1" spans="1:18">
      <c r="A16" s="18">
        <v>12</v>
      </c>
      <c r="B16" s="19" t="s">
        <v>45</v>
      </c>
      <c r="C16" s="20" t="s">
        <v>34</v>
      </c>
      <c r="D16" s="21">
        <v>87186.26</v>
      </c>
      <c r="E16" s="22">
        <v>1</v>
      </c>
      <c r="F16" s="23">
        <v>0</v>
      </c>
      <c r="G16" s="24">
        <v>0</v>
      </c>
      <c r="H16" s="23">
        <v>0</v>
      </c>
      <c r="I16" s="23">
        <v>0</v>
      </c>
      <c r="J16" s="41">
        <v>0</v>
      </c>
      <c r="K16" s="23">
        <v>0</v>
      </c>
      <c r="L16" s="23">
        <f t="shared" si="0"/>
        <v>0</v>
      </c>
      <c r="M16" s="23">
        <v>0</v>
      </c>
      <c r="N16" s="23"/>
      <c r="O16" s="42">
        <f t="shared" si="1"/>
        <v>0</v>
      </c>
      <c r="P16" s="43"/>
      <c r="Q16" s="54"/>
      <c r="R16" s="55"/>
    </row>
    <row r="17" s="1" customFormat="1" ht="25" customHeight="1" outlineLevel="1" spans="1:18">
      <c r="A17" s="18">
        <v>13</v>
      </c>
      <c r="B17" s="19" t="s">
        <v>46</v>
      </c>
      <c r="C17" s="20" t="s">
        <v>34</v>
      </c>
      <c r="D17" s="21">
        <v>78940.73</v>
      </c>
      <c r="E17" s="22">
        <v>1</v>
      </c>
      <c r="F17" s="23">
        <v>0</v>
      </c>
      <c r="G17" s="24">
        <v>0</v>
      </c>
      <c r="H17" s="23">
        <v>0</v>
      </c>
      <c r="I17" s="23">
        <v>0</v>
      </c>
      <c r="J17" s="41">
        <v>0</v>
      </c>
      <c r="K17" s="23">
        <v>0</v>
      </c>
      <c r="L17" s="23">
        <f t="shared" si="0"/>
        <v>0</v>
      </c>
      <c r="M17" s="23">
        <v>0</v>
      </c>
      <c r="N17" s="23"/>
      <c r="O17" s="42">
        <f t="shared" si="1"/>
        <v>0</v>
      </c>
      <c r="P17" s="43"/>
      <c r="Q17" s="54"/>
      <c r="R17" s="55"/>
    </row>
    <row r="18" s="1" customFormat="1" ht="25" customHeight="1" outlineLevel="1" spans="1:18">
      <c r="A18" s="18">
        <v>14</v>
      </c>
      <c r="B18" s="19" t="s">
        <v>47</v>
      </c>
      <c r="C18" s="20" t="s">
        <v>34</v>
      </c>
      <c r="D18" s="21">
        <v>291975.29</v>
      </c>
      <c r="E18" s="22">
        <v>1</v>
      </c>
      <c r="F18" s="23">
        <v>0</v>
      </c>
      <c r="G18" s="24">
        <v>0</v>
      </c>
      <c r="H18" s="23">
        <v>0</v>
      </c>
      <c r="I18" s="23">
        <v>0</v>
      </c>
      <c r="J18" s="41">
        <v>0</v>
      </c>
      <c r="K18" s="23">
        <v>0</v>
      </c>
      <c r="L18" s="23">
        <f t="shared" si="0"/>
        <v>0</v>
      </c>
      <c r="M18" s="23">
        <v>0</v>
      </c>
      <c r="N18" s="23"/>
      <c r="O18" s="42">
        <f t="shared" si="1"/>
        <v>0</v>
      </c>
      <c r="P18" s="43"/>
      <c r="Q18" s="54"/>
      <c r="R18" s="55"/>
    </row>
    <row r="19" s="1" customFormat="1" ht="25" customHeight="1" outlineLevel="1" spans="1:18">
      <c r="A19" s="18">
        <v>15</v>
      </c>
      <c r="B19" s="19" t="s">
        <v>48</v>
      </c>
      <c r="C19" s="20" t="s">
        <v>34</v>
      </c>
      <c r="D19" s="21">
        <v>319837.9</v>
      </c>
      <c r="E19" s="22">
        <v>1</v>
      </c>
      <c r="F19" s="23">
        <v>0</v>
      </c>
      <c r="G19" s="24">
        <v>0</v>
      </c>
      <c r="H19" s="23">
        <v>0</v>
      </c>
      <c r="I19" s="23">
        <v>0</v>
      </c>
      <c r="J19" s="41">
        <v>0</v>
      </c>
      <c r="K19" s="23">
        <v>0</v>
      </c>
      <c r="L19" s="23">
        <f t="shared" si="0"/>
        <v>0</v>
      </c>
      <c r="M19" s="23">
        <v>0</v>
      </c>
      <c r="N19" s="23"/>
      <c r="O19" s="42">
        <f t="shared" si="1"/>
        <v>0</v>
      </c>
      <c r="P19" s="43"/>
      <c r="Q19" s="54"/>
      <c r="R19" s="55"/>
    </row>
    <row r="20" s="1" customFormat="1" ht="25" customHeight="1" outlineLevel="1" spans="1:18">
      <c r="A20" s="18">
        <v>16</v>
      </c>
      <c r="B20" s="19" t="s">
        <v>49</v>
      </c>
      <c r="C20" s="20" t="s">
        <v>34</v>
      </c>
      <c r="D20" s="21">
        <v>322138.31</v>
      </c>
      <c r="E20" s="22">
        <v>1</v>
      </c>
      <c r="F20" s="23">
        <v>0</v>
      </c>
      <c r="G20" s="24">
        <v>0</v>
      </c>
      <c r="H20" s="23">
        <v>0</v>
      </c>
      <c r="I20" s="23">
        <v>0</v>
      </c>
      <c r="J20" s="41">
        <v>0</v>
      </c>
      <c r="K20" s="23">
        <v>0</v>
      </c>
      <c r="L20" s="23">
        <f t="shared" si="0"/>
        <v>0</v>
      </c>
      <c r="M20" s="23">
        <v>0</v>
      </c>
      <c r="N20" s="23"/>
      <c r="O20" s="42">
        <f t="shared" si="1"/>
        <v>0</v>
      </c>
      <c r="P20" s="43"/>
      <c r="Q20" s="54"/>
      <c r="R20" s="55"/>
    </row>
    <row r="21" s="1" customFormat="1" ht="25" customHeight="1" outlineLevel="1" spans="1:18">
      <c r="A21" s="18">
        <v>17</v>
      </c>
      <c r="B21" s="19" t="s">
        <v>50</v>
      </c>
      <c r="C21" s="20" t="s">
        <v>34</v>
      </c>
      <c r="D21" s="21">
        <v>315874.76</v>
      </c>
      <c r="E21" s="22">
        <v>1</v>
      </c>
      <c r="F21" s="23">
        <v>0</v>
      </c>
      <c r="G21" s="24">
        <v>0</v>
      </c>
      <c r="H21" s="23">
        <v>0</v>
      </c>
      <c r="I21" s="23">
        <v>0</v>
      </c>
      <c r="J21" s="41">
        <v>0</v>
      </c>
      <c r="K21" s="23">
        <v>0</v>
      </c>
      <c r="L21" s="23">
        <f t="shared" si="0"/>
        <v>0</v>
      </c>
      <c r="M21" s="23">
        <v>0</v>
      </c>
      <c r="N21" s="23"/>
      <c r="O21" s="42">
        <f t="shared" si="1"/>
        <v>0</v>
      </c>
      <c r="P21" s="43"/>
      <c r="Q21" s="54"/>
      <c r="R21" s="55"/>
    </row>
    <row r="22" s="1" customFormat="1" ht="25" customHeight="1" outlineLevel="1" spans="1:18">
      <c r="A22" s="18">
        <v>18</v>
      </c>
      <c r="B22" s="19" t="s">
        <v>51</v>
      </c>
      <c r="C22" s="20" t="s">
        <v>34</v>
      </c>
      <c r="D22" s="21">
        <v>353434.23</v>
      </c>
      <c r="E22" s="22">
        <v>1</v>
      </c>
      <c r="F22" s="23">
        <v>0</v>
      </c>
      <c r="G22" s="24">
        <v>0</v>
      </c>
      <c r="H22" s="23">
        <v>0</v>
      </c>
      <c r="I22" s="23">
        <v>0</v>
      </c>
      <c r="J22" s="41">
        <v>0</v>
      </c>
      <c r="K22" s="23">
        <v>0</v>
      </c>
      <c r="L22" s="23">
        <f t="shared" si="0"/>
        <v>0</v>
      </c>
      <c r="M22" s="23">
        <v>0</v>
      </c>
      <c r="N22" s="23"/>
      <c r="O22" s="42">
        <f t="shared" si="1"/>
        <v>0</v>
      </c>
      <c r="P22" s="43"/>
      <c r="Q22" s="54"/>
      <c r="R22" s="55"/>
    </row>
    <row r="23" s="1" customFormat="1" ht="25" customHeight="1" outlineLevel="1" spans="1:18">
      <c r="A23" s="18">
        <v>19</v>
      </c>
      <c r="B23" s="19" t="s">
        <v>52</v>
      </c>
      <c r="C23" s="20" t="s">
        <v>34</v>
      </c>
      <c r="D23" s="21">
        <v>3578283.95</v>
      </c>
      <c r="E23" s="22">
        <v>1</v>
      </c>
      <c r="F23" s="23">
        <v>0</v>
      </c>
      <c r="G23" s="24">
        <v>0</v>
      </c>
      <c r="H23" s="23">
        <v>0</v>
      </c>
      <c r="I23" s="23">
        <v>0</v>
      </c>
      <c r="J23" s="41">
        <v>0</v>
      </c>
      <c r="K23" s="23">
        <v>0</v>
      </c>
      <c r="L23" s="23">
        <f t="shared" si="0"/>
        <v>0</v>
      </c>
      <c r="M23" s="23">
        <v>0</v>
      </c>
      <c r="N23" s="23"/>
      <c r="O23" s="42">
        <f t="shared" si="1"/>
        <v>0</v>
      </c>
      <c r="P23" s="43"/>
      <c r="Q23" s="54"/>
      <c r="R23" s="55"/>
    </row>
    <row r="24" s="1" customFormat="1" ht="25" customHeight="1" outlineLevel="1" spans="1:18">
      <c r="A24" s="18">
        <v>20</v>
      </c>
      <c r="B24" s="19" t="s">
        <v>53</v>
      </c>
      <c r="C24" s="20" t="s">
        <v>34</v>
      </c>
      <c r="D24" s="21">
        <v>152779.85</v>
      </c>
      <c r="E24" s="22">
        <v>1</v>
      </c>
      <c r="F24" s="23">
        <v>0</v>
      </c>
      <c r="G24" s="24">
        <v>0</v>
      </c>
      <c r="H24" s="23">
        <v>0</v>
      </c>
      <c r="I24" s="23">
        <v>0</v>
      </c>
      <c r="J24" s="41">
        <v>0</v>
      </c>
      <c r="K24" s="23">
        <v>0</v>
      </c>
      <c r="L24" s="23">
        <f t="shared" si="0"/>
        <v>0</v>
      </c>
      <c r="M24" s="23">
        <v>0</v>
      </c>
      <c r="N24" s="23"/>
      <c r="O24" s="42">
        <f t="shared" si="1"/>
        <v>0</v>
      </c>
      <c r="P24" s="43"/>
      <c r="Q24" s="54"/>
      <c r="R24" s="55"/>
    </row>
    <row r="25" s="1" customFormat="1" ht="25" customHeight="1" outlineLevel="1" spans="1:18">
      <c r="A25" s="18">
        <v>21</v>
      </c>
      <c r="B25" s="19" t="s">
        <v>54</v>
      </c>
      <c r="C25" s="20" t="s">
        <v>34</v>
      </c>
      <c r="D25" s="21">
        <v>260298.21</v>
      </c>
      <c r="E25" s="22">
        <v>1</v>
      </c>
      <c r="F25" s="23">
        <v>0</v>
      </c>
      <c r="G25" s="24">
        <v>0</v>
      </c>
      <c r="H25" s="23">
        <v>0</v>
      </c>
      <c r="I25" s="23">
        <v>0</v>
      </c>
      <c r="J25" s="41">
        <v>0</v>
      </c>
      <c r="K25" s="23">
        <v>0</v>
      </c>
      <c r="L25" s="23">
        <f t="shared" si="0"/>
        <v>0</v>
      </c>
      <c r="M25" s="23">
        <v>0</v>
      </c>
      <c r="N25" s="23"/>
      <c r="O25" s="42">
        <f t="shared" si="1"/>
        <v>0</v>
      </c>
      <c r="P25" s="43"/>
      <c r="Q25" s="54"/>
      <c r="R25" s="55"/>
    </row>
    <row r="26" s="1" customFormat="1" ht="25" customHeight="1" outlineLevel="1" spans="1:18">
      <c r="A26" s="18">
        <v>22</v>
      </c>
      <c r="B26" s="19" t="s">
        <v>55</v>
      </c>
      <c r="C26" s="20" t="s">
        <v>34</v>
      </c>
      <c r="D26" s="21">
        <v>102851.28</v>
      </c>
      <c r="E26" s="22">
        <v>1</v>
      </c>
      <c r="F26" s="23">
        <v>0</v>
      </c>
      <c r="G26" s="24">
        <v>0</v>
      </c>
      <c r="H26" s="23">
        <v>0</v>
      </c>
      <c r="I26" s="23">
        <v>0</v>
      </c>
      <c r="J26" s="41">
        <v>0</v>
      </c>
      <c r="K26" s="23">
        <v>0</v>
      </c>
      <c r="L26" s="23">
        <f t="shared" si="0"/>
        <v>7204.106975</v>
      </c>
      <c r="M26" s="23">
        <v>11083.2415</v>
      </c>
      <c r="N26" s="23">
        <v>1</v>
      </c>
      <c r="O26" s="42">
        <v>0.65</v>
      </c>
      <c r="P26" s="43"/>
      <c r="Q26" s="54"/>
      <c r="R26" s="55"/>
    </row>
    <row r="27" s="1" customFormat="1" ht="25" customHeight="1" outlineLevel="1" spans="1:18">
      <c r="A27" s="18">
        <v>23</v>
      </c>
      <c r="B27" s="19" t="s">
        <v>56</v>
      </c>
      <c r="C27" s="20" t="s">
        <v>34</v>
      </c>
      <c r="D27" s="21">
        <v>202505.89</v>
      </c>
      <c r="E27" s="22">
        <v>1</v>
      </c>
      <c r="F27" s="23">
        <v>0</v>
      </c>
      <c r="G27" s="24">
        <v>0</v>
      </c>
      <c r="H27" s="23">
        <v>0</v>
      </c>
      <c r="I27" s="23">
        <v>0</v>
      </c>
      <c r="J27" s="41">
        <v>0</v>
      </c>
      <c r="K27" s="23">
        <v>0</v>
      </c>
      <c r="L27" s="23"/>
      <c r="M27" s="23">
        <v>0</v>
      </c>
      <c r="N27" s="23"/>
      <c r="O27" s="42">
        <f>J27</f>
        <v>0</v>
      </c>
      <c r="P27" s="43"/>
      <c r="Q27" s="54"/>
      <c r="R27" s="55"/>
    </row>
    <row r="28" s="1" customFormat="1" ht="25" customHeight="1" spans="1:18">
      <c r="A28" s="18">
        <v>24</v>
      </c>
      <c r="B28" s="25"/>
      <c r="C28" s="25"/>
      <c r="D28" s="26">
        <f>SUM(D5:D27)</f>
        <v>7280000</v>
      </c>
      <c r="E28" s="25"/>
      <c r="F28" s="23"/>
      <c r="G28" s="24"/>
      <c r="H28" s="26">
        <f>SUM(H5:H27)</f>
        <v>0</v>
      </c>
      <c r="I28" s="23"/>
      <c r="J28" s="44"/>
      <c r="K28" s="26">
        <f>SUM(K5:K27)</f>
        <v>0</v>
      </c>
      <c r="L28" s="26">
        <f>SUM(L5:L27)</f>
        <v>89837.2849521097</v>
      </c>
      <c r="M28" s="26">
        <f>SUM(M5:M27)</f>
        <v>138211.20761863</v>
      </c>
      <c r="N28" s="45"/>
      <c r="O28" s="42">
        <f>L28/D28</f>
        <v>0.0123402863945206</v>
      </c>
      <c r="P28" s="23">
        <v>0</v>
      </c>
      <c r="Q28" s="23">
        <f>H28-P28</f>
        <v>0</v>
      </c>
      <c r="R28" s="56"/>
    </row>
    <row r="29" ht="25" customHeight="1" spans="1:18">
      <c r="A29" s="18">
        <v>25</v>
      </c>
      <c r="B29" s="27" t="s">
        <v>57</v>
      </c>
      <c r="C29" s="27"/>
      <c r="D29" s="27"/>
      <c r="E29" s="27"/>
      <c r="F29" s="28"/>
      <c r="G29" s="28"/>
      <c r="H29" s="29"/>
      <c r="I29" s="29"/>
      <c r="J29" s="29"/>
      <c r="K29" s="29"/>
      <c r="L29" s="29">
        <f>TRUNC(L28,0)</f>
        <v>89837</v>
      </c>
      <c r="M29" s="29"/>
      <c r="N29" s="29"/>
      <c r="O29" s="42"/>
      <c r="P29" s="29"/>
      <c r="Q29" s="29"/>
      <c r="R29" s="57" t="s">
        <v>58</v>
      </c>
    </row>
    <row r="30" ht="36" customHeight="1" spans="1:18">
      <c r="A30" s="18">
        <v>26</v>
      </c>
      <c r="B30" s="30" t="s">
        <v>59</v>
      </c>
      <c r="C30" s="30"/>
      <c r="D30" s="31"/>
      <c r="E30" s="31"/>
      <c r="F30" s="32" t="s">
        <v>60</v>
      </c>
      <c r="G30" s="32"/>
      <c r="H30" s="32"/>
      <c r="I30" s="32"/>
      <c r="J30" s="46"/>
      <c r="K30" s="47"/>
      <c r="L30" s="48"/>
      <c r="M30" s="48"/>
      <c r="N30" s="48"/>
      <c r="O30" s="49" t="s">
        <v>61</v>
      </c>
      <c r="P30" s="50"/>
      <c r="Q30" s="58"/>
      <c r="R30" s="58"/>
    </row>
    <row r="31" ht="28.5" customHeight="1" spans="1:18">
      <c r="A31" s="33"/>
      <c r="B31" s="34"/>
      <c r="C31" s="34"/>
      <c r="D31" s="34"/>
      <c r="E31" s="34"/>
      <c r="F31" s="35"/>
      <c r="G31" s="35"/>
      <c r="K31" s="34"/>
      <c r="L31" s="51"/>
      <c r="M31" s="51"/>
      <c r="N31" s="51"/>
      <c r="O31" s="35"/>
      <c r="P31" s="34"/>
      <c r="Q31" s="34"/>
      <c r="R31" s="34"/>
    </row>
  </sheetData>
  <sheetProtection formatCells="0" insertHyperlinks="0" autoFilter="0"/>
  <mergeCells count="18">
    <mergeCell ref="A1:R1"/>
    <mergeCell ref="F2:H2"/>
    <mergeCell ref="I2:K2"/>
    <mergeCell ref="L2:O2"/>
    <mergeCell ref="B4:C4"/>
    <mergeCell ref="B29:E29"/>
    <mergeCell ref="B30:C30"/>
    <mergeCell ref="F30:J30"/>
    <mergeCell ref="K30:L30"/>
    <mergeCell ref="O30:P30"/>
    <mergeCell ref="A2:A3"/>
    <mergeCell ref="B2:B3"/>
    <mergeCell ref="C2:C3"/>
    <mergeCell ref="D2:D3"/>
    <mergeCell ref="E2:E3"/>
    <mergeCell ref="P2:P3"/>
    <mergeCell ref="Q2:Q3"/>
    <mergeCell ref="R2:R3"/>
  </mergeCells>
  <pageMargins left="0.511805555555556" right="0.236111111111111" top="0.66875" bottom="0.511805555555556" header="0.5" footer="0.5"/>
  <pageSetup paperSize="9" scale="61" orientation="landscape"/>
  <headerFooter/>
  <colBreaks count="1" manualBreakCount="1">
    <brk id="17" max="2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2021-06-25T16:38:00Z</cp:lastPrinted>
  <dcterms:modified xsi:type="dcterms:W3CDTF">2022-12-14T07:05:25Z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