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125" windowHeight="12540"/>
  </bookViews>
  <sheets>
    <sheet name="2资料存档目录" sheetId="1" r:id="rId1"/>
    <sheet name="3工程结算汇总表" sheetId="3" r:id="rId2"/>
    <sheet name="4结算明细汇总表" sheetId="9" r:id="rId3"/>
  </sheets>
  <definedNames>
    <definedName name="_xlnm.Print_Area" localSheetId="0">'2资料存档目录'!$A$1:$F$18</definedName>
    <definedName name="_xlnm.Print_Area" localSheetId="1">'3工程结算汇总表'!$A$1:$H$34</definedName>
  </definedNames>
  <calcPr calcId="144525" fullPrecision="0"/>
</workbook>
</file>

<file path=xl/sharedStrings.xml><?xml version="1.0" encoding="utf-8"?>
<sst xmlns="http://schemas.openxmlformats.org/spreadsheetml/2006/main" count="227" uniqueCount="134">
  <si>
    <t>栾川山水文苑项目苗木移入劳务合同结算资料存档目录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</si>
  <si>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</si>
  <si>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</si>
  <si>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</si>
  <si>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</si>
  <si>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</si>
  <si>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</si>
  <si>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栾川山水文苑项目苗木移入劳务合同结算审批表</t>
  </si>
  <si>
    <t>1份1页</t>
  </si>
  <si>
    <t>第1页</t>
  </si>
  <si>
    <t>原件</t>
  </si>
  <si>
    <t>资料存档目录</t>
  </si>
  <si>
    <t>第2页</t>
  </si>
  <si>
    <t>结算汇总表</t>
  </si>
  <si>
    <t>第3页</t>
  </si>
  <si>
    <t>结算明细表</t>
  </si>
  <si>
    <t>第4页</t>
  </si>
  <si>
    <t>结算申请单</t>
  </si>
  <si>
    <t>第5页</t>
  </si>
  <si>
    <t>结算通知书</t>
  </si>
  <si>
    <t>第6页</t>
  </si>
  <si>
    <t>授权委托书</t>
  </si>
  <si>
    <t>第7页</t>
  </si>
  <si>
    <t>工程资料核对确认单</t>
  </si>
  <si>
    <t>1份2页</t>
  </si>
  <si>
    <t>第8-9页</t>
  </si>
  <si>
    <t>工程往来账目明细</t>
  </si>
  <si>
    <t>第10页</t>
  </si>
  <si>
    <t>验收单</t>
  </si>
  <si>
    <t>1份3页</t>
  </si>
  <si>
    <t>第11-13页</t>
  </si>
  <si>
    <t>工程结算工作交接单</t>
  </si>
  <si>
    <t>第14-15页</t>
  </si>
  <si>
    <t>约谈记录</t>
  </si>
  <si>
    <t>第16页</t>
  </si>
  <si>
    <t>复印件</t>
  </si>
  <si>
    <t>栾川山水文苑项目苗木移入劳务合同审批</t>
  </si>
  <si>
    <t>1份11页</t>
  </si>
  <si>
    <t>第17-27页</t>
  </si>
  <si>
    <t>施工单位报送资料</t>
  </si>
  <si>
    <t>若干</t>
  </si>
  <si>
    <t>造价师：</t>
  </si>
  <si>
    <t>日期：</t>
  </si>
  <si>
    <t>栾川山水文苑项目苗木移入劳务合同结算汇总表</t>
  </si>
  <si>
    <t xml:space="preserve">合同编号：LCS1-JP-058                                   合同金额：55000元 </t>
  </si>
  <si>
    <t>合同名称：栾川山水文苑项目苗木移入劳务合同</t>
  </si>
  <si>
    <t>甲    方：栾川县浩德颐康文旅有限公司</t>
  </si>
  <si>
    <t>乙    方：河南诚存建设工程有限公司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</si>
  <si>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</si>
  <si>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</si>
  <si>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</si>
  <si>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</si>
  <si>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</si>
  <si>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</si>
  <si>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</si>
  <si>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</si>
  <si>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</si>
  <si>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</si>
  <si>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</si>
  <si>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</si>
  <si>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</si>
  <si>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</si>
  <si>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</si>
  <si>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</si>
  <si>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</si>
  <si>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</si>
  <si>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</si>
  <si>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</si>
  <si>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</si>
  <si>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</si>
  <si>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</si>
  <si>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</si>
  <si>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</si>
  <si>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</si>
  <si>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</si>
  <si>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</si>
  <si>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</si>
  <si>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</si>
  <si>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</si>
  <si>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</si>
  <si>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</si>
  <si>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</si>
  <si>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产业园内苗木挖出及上车清单</t>
  </si>
  <si>
    <t>数量</t>
  </si>
  <si>
    <t>单位</t>
  </si>
  <si>
    <t>胸径（cm）</t>
  </si>
  <si>
    <t>高度（m）</t>
  </si>
  <si>
    <t>冠幅（m）</t>
  </si>
  <si>
    <t>含税综合单价(元)f=(a+b+c+d+e)</t>
  </si>
  <si>
    <t>合价(元)=g*f</t>
  </si>
  <si>
    <t>验收合格苗木</t>
  </si>
  <si>
    <t>梧桐</t>
  </si>
  <si>
    <t>棵</t>
  </si>
  <si>
    <t>分支点2.7m</t>
  </si>
  <si>
    <t>栾树</t>
  </si>
  <si>
    <t>分支点3m</t>
  </si>
  <si>
    <t>22-25</t>
  </si>
  <si>
    <t>7—8</t>
  </si>
  <si>
    <t>3.5—4.5</t>
  </si>
  <si>
    <t>扁冠</t>
  </si>
  <si>
    <t>分支点3.5m</t>
  </si>
  <si>
    <t>18-20</t>
  </si>
  <si>
    <t>大叶女贞</t>
  </si>
  <si>
    <t>分支点1.2m</t>
  </si>
  <si>
    <t>偏冠</t>
  </si>
  <si>
    <t>洋槐</t>
  </si>
  <si>
    <t>24/21</t>
  </si>
  <si>
    <t>双分杆，一杆24cm，一杆21cm</t>
  </si>
  <si>
    <t>银杏</t>
  </si>
  <si>
    <t>樱花</t>
  </si>
  <si>
    <t>红叶李</t>
  </si>
  <si>
    <t>枇杷</t>
  </si>
  <si>
    <t>西府海棠</t>
  </si>
  <si>
    <t>桃树</t>
  </si>
  <si>
    <t>石楠</t>
  </si>
  <si>
    <t>三面可观</t>
  </si>
  <si>
    <t>桂花</t>
  </si>
  <si>
    <t>丛生紫荆</t>
  </si>
  <si>
    <t>棕榈</t>
  </si>
  <si>
    <t>小叶女贞球</t>
  </si>
  <si>
    <t>小叶女贞树</t>
  </si>
  <si>
    <t>丛</t>
  </si>
  <si>
    <t>独杆紫薇</t>
  </si>
  <si>
    <t>花石榴</t>
  </si>
  <si>
    <t>果石榴</t>
  </si>
  <si>
    <t>火棘</t>
  </si>
  <si>
    <t>梨树</t>
  </si>
  <si>
    <t>运费扣减</t>
  </si>
  <si>
    <t>趟</t>
  </si>
  <si>
    <t>合计</t>
  </si>
  <si>
    <t>最终结算</t>
  </si>
  <si>
    <t>甲方</t>
  </si>
  <si>
    <t>乙方</t>
  </si>
  <si>
    <t>日期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</si>
</sst>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  <numFmt numFmtId="178" formatCode="#,##0.00&quot;元&quot;"/>
    <numFmt numFmtId="179" formatCode="0_ "/>
  </numFmts>
  <fonts count="58">
    <font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177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177" fontId="22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7" fontId="25" fillId="7" borderId="6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3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177" fontId="34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9" fillId="18" borderId="5" applyNumberFormat="0" applyAlignment="0" applyProtection="0">
      <alignment vertical="center"/>
    </xf>
    <xf numFmtId="0" fontId="40" fillId="19" borderId="11" applyNumberFormat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177" fontId="43" fillId="23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177" fontId="45" fillId="7" borderId="14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177" fontId="0" fillId="0" borderId="0">
      <alignment vertical="center"/>
    </xf>
    <xf numFmtId="177" fontId="22" fillId="2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177" fontId="46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3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45" fillId="7" borderId="14" applyNumberFormat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0" fillId="0" borderId="0">
      <alignment vertical="center"/>
    </xf>
    <xf numFmtId="177" fontId="22" fillId="42" borderId="0" applyNumberFormat="0" applyBorder="0" applyAlignment="0" applyProtection="0">
      <alignment vertical="center"/>
    </xf>
    <xf numFmtId="177" fontId="22" fillId="42" borderId="0" applyNumberFormat="0" applyBorder="0" applyAlignment="0" applyProtection="0">
      <alignment vertical="center"/>
    </xf>
    <xf numFmtId="177" fontId="22" fillId="43" borderId="0" applyNumberFormat="0" applyBorder="0" applyAlignment="0" applyProtection="0">
      <alignment vertical="center"/>
    </xf>
    <xf numFmtId="177" fontId="22" fillId="43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44" borderId="0" applyNumberFormat="0" applyBorder="0" applyAlignment="0" applyProtection="0">
      <alignment vertical="center"/>
    </xf>
    <xf numFmtId="177" fontId="25" fillId="7" borderId="6" applyNumberFormat="0" applyAlignment="0" applyProtection="0">
      <alignment vertical="center"/>
    </xf>
    <xf numFmtId="177" fontId="22" fillId="44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47" fillId="45" borderId="15" applyNumberFormat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46" borderId="0" applyNumberFormat="0" applyBorder="0" applyAlignment="0" applyProtection="0">
      <alignment vertical="center"/>
    </xf>
    <xf numFmtId="177" fontId="46" fillId="40" borderId="0" applyNumberFormat="0" applyBorder="0" applyAlignment="0" applyProtection="0">
      <alignment vertical="center"/>
    </xf>
    <xf numFmtId="177" fontId="22" fillId="46" borderId="0" applyNumberFormat="0" applyBorder="0" applyAlignment="0" applyProtection="0">
      <alignment vertical="center"/>
    </xf>
    <xf numFmtId="177" fontId="34" fillId="47" borderId="0" applyNumberFormat="0" applyBorder="0" applyAlignment="0" applyProtection="0">
      <alignment vertical="center"/>
    </xf>
    <xf numFmtId="177" fontId="34" fillId="47" borderId="0" applyNumberFormat="0" applyBorder="0" applyAlignment="0" applyProtection="0">
      <alignment vertical="center"/>
    </xf>
    <xf numFmtId="177" fontId="34" fillId="15" borderId="0" applyNumberFormat="0" applyBorder="0" applyAlignment="0" applyProtection="0">
      <alignment vertical="center"/>
    </xf>
    <xf numFmtId="177" fontId="0" fillId="0" borderId="0">
      <alignment vertical="center"/>
    </xf>
    <xf numFmtId="177" fontId="34" fillId="44" borderId="0" applyNumberFormat="0" applyBorder="0" applyAlignment="0" applyProtection="0">
      <alignment vertical="center"/>
    </xf>
    <xf numFmtId="177" fontId="34" fillId="44" borderId="0" applyNumberFormat="0" applyBorder="0" applyAlignment="0" applyProtection="0">
      <alignment vertical="center"/>
    </xf>
    <xf numFmtId="177" fontId="34" fillId="48" borderId="0" applyNumberFormat="0" applyBorder="0" applyAlignment="0" applyProtection="0">
      <alignment vertical="center"/>
    </xf>
    <xf numFmtId="177" fontId="34" fillId="48" borderId="0" applyNumberFormat="0" applyBorder="0" applyAlignment="0" applyProtection="0">
      <alignment vertical="center"/>
    </xf>
    <xf numFmtId="177" fontId="34" fillId="49" borderId="0" applyNumberFormat="0" applyBorder="0" applyAlignment="0" applyProtection="0">
      <alignment vertical="center"/>
    </xf>
    <xf numFmtId="177" fontId="34" fillId="49" borderId="0" applyNumberFormat="0" applyBorder="0" applyAlignment="0" applyProtection="0">
      <alignment vertical="center"/>
    </xf>
    <xf numFmtId="177" fontId="34" fillId="50" borderId="0" applyNumberFormat="0" applyBorder="0" applyAlignment="0" applyProtection="0">
      <alignment vertical="center"/>
    </xf>
    <xf numFmtId="177" fontId="34" fillId="50" borderId="0" applyNumberFormat="0" applyBorder="0" applyAlignment="0" applyProtection="0">
      <alignment vertical="center"/>
    </xf>
    <xf numFmtId="177" fontId="48" fillId="0" borderId="16" applyNumberFormat="0" applyFill="0" applyAlignment="0" applyProtection="0">
      <alignment vertical="center"/>
    </xf>
    <xf numFmtId="177" fontId="48" fillId="0" borderId="16" applyNumberFormat="0" applyFill="0" applyAlignment="0" applyProtection="0">
      <alignment vertical="center"/>
    </xf>
    <xf numFmtId="177" fontId="49" fillId="0" borderId="17" applyNumberFormat="0" applyFill="0" applyAlignment="0" applyProtection="0">
      <alignment vertical="center"/>
    </xf>
    <xf numFmtId="177" fontId="49" fillId="0" borderId="17" applyNumberFormat="0" applyFill="0" applyAlignment="0" applyProtection="0">
      <alignment vertical="center"/>
    </xf>
    <xf numFmtId="177" fontId="50" fillId="0" borderId="18" applyNumberFormat="0" applyFill="0" applyAlignment="0" applyProtection="0">
      <alignment vertical="center"/>
    </xf>
    <xf numFmtId="177" fontId="50" fillId="0" borderId="18" applyNumberFormat="0" applyFill="0" applyAlignment="0" applyProtection="0">
      <alignment vertical="center"/>
    </xf>
    <xf numFmtId="177" fontId="50" fillId="0" borderId="0" applyNumberFormat="0" applyFill="0" applyBorder="0" applyAlignment="0" applyProtection="0">
      <alignment vertical="center"/>
    </xf>
    <xf numFmtId="177" fontId="50" fillId="0" borderId="0" applyNumberFormat="0" applyFill="0" applyBorder="0" applyAlignment="0" applyProtection="0">
      <alignment vertical="center"/>
    </xf>
    <xf numFmtId="177" fontId="51" fillId="0" borderId="0" applyNumberFormat="0" applyFill="0" applyBorder="0" applyAlignment="0" applyProtection="0">
      <alignment vertical="center"/>
    </xf>
    <xf numFmtId="177" fontId="51" fillId="0" borderId="0" applyNumberFormat="0" applyFill="0" applyBorder="0" applyAlignment="0" applyProtection="0">
      <alignment vertical="center"/>
    </xf>
    <xf numFmtId="177" fontId="52" fillId="12" borderId="0" applyNumberFormat="0" applyBorder="0" applyAlignment="0" applyProtection="0">
      <alignment vertical="center"/>
    </xf>
    <xf numFmtId="177" fontId="52" fillId="12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31" fillId="0" borderId="0" applyNumberFormat="0" applyFill="0" applyBorder="0" applyAlignment="0" applyProtection="0">
      <alignment vertical="center"/>
    </xf>
    <xf numFmtId="177" fontId="53" fillId="9" borderId="0" applyNumberFormat="0" applyBorder="0" applyAlignment="0" applyProtection="0">
      <alignment vertical="center"/>
    </xf>
    <xf numFmtId="177" fontId="53" fillId="9" borderId="0" applyNumberFormat="0" applyBorder="0" applyAlignment="0" applyProtection="0">
      <alignment vertical="center"/>
    </xf>
    <xf numFmtId="177" fontId="54" fillId="0" borderId="19" applyNumberFormat="0" applyFill="0" applyAlignment="0" applyProtection="0">
      <alignment vertical="center"/>
    </xf>
    <xf numFmtId="177" fontId="54" fillId="0" borderId="19" applyNumberFormat="0" applyFill="0" applyAlignment="0" applyProtection="0">
      <alignment vertical="center"/>
    </xf>
    <xf numFmtId="177" fontId="47" fillId="45" borderId="15" applyNumberFormat="0" applyAlignment="0" applyProtection="0">
      <alignment vertical="center"/>
    </xf>
    <xf numFmtId="177" fontId="55" fillId="0" borderId="0" applyNumberFormat="0" applyFill="0" applyBorder="0" applyAlignment="0" applyProtection="0">
      <alignment vertical="center"/>
    </xf>
    <xf numFmtId="177" fontId="55" fillId="0" borderId="0" applyNumberFormat="0" applyFill="0" applyBorder="0" applyAlignment="0" applyProtection="0">
      <alignment vertical="center"/>
    </xf>
    <xf numFmtId="177" fontId="56" fillId="0" borderId="20" applyNumberFormat="0" applyFill="0" applyAlignment="0" applyProtection="0">
      <alignment vertical="center"/>
    </xf>
    <xf numFmtId="177" fontId="56" fillId="0" borderId="20" applyNumberFormat="0" applyFill="0" applyAlignment="0" applyProtection="0">
      <alignment vertical="center"/>
    </xf>
    <xf numFmtId="177" fontId="34" fillId="51" borderId="0" applyNumberFormat="0" applyBorder="0" applyAlignment="0" applyProtection="0">
      <alignment vertical="center"/>
    </xf>
    <xf numFmtId="177" fontId="34" fillId="51" borderId="0" applyNumberFormat="0" applyBorder="0" applyAlignment="0" applyProtection="0">
      <alignment vertical="center"/>
    </xf>
    <xf numFmtId="177" fontId="34" fillId="52" borderId="0" applyNumberFormat="0" applyBorder="0" applyAlignment="0" applyProtection="0">
      <alignment vertical="center"/>
    </xf>
    <xf numFmtId="177" fontId="34" fillId="52" borderId="0" applyNumberFormat="0" applyBorder="0" applyAlignment="0" applyProtection="0">
      <alignment vertical="center"/>
    </xf>
    <xf numFmtId="177" fontId="34" fillId="53" borderId="0" applyNumberFormat="0" applyBorder="0" applyAlignment="0" applyProtection="0">
      <alignment vertical="center"/>
    </xf>
    <xf numFmtId="177" fontId="34" fillId="53" borderId="0" applyNumberFormat="0" applyBorder="0" applyAlignment="0" applyProtection="0">
      <alignment vertical="center"/>
    </xf>
    <xf numFmtId="177" fontId="34" fillId="48" borderId="0" applyNumberFormat="0" applyBorder="0" applyAlignment="0" applyProtection="0">
      <alignment vertical="center"/>
    </xf>
    <xf numFmtId="177" fontId="34" fillId="48" borderId="0" applyNumberFormat="0" applyBorder="0" applyAlignment="0" applyProtection="0">
      <alignment vertical="center"/>
    </xf>
    <xf numFmtId="177" fontId="34" fillId="49" borderId="0" applyNumberFormat="0" applyBorder="0" applyAlignment="0" applyProtection="0">
      <alignment vertical="center"/>
    </xf>
    <xf numFmtId="177" fontId="34" fillId="49" borderId="0" applyNumberFormat="0" applyBorder="0" applyAlignment="0" applyProtection="0">
      <alignment vertical="center"/>
    </xf>
    <xf numFmtId="177" fontId="34" fillId="54" borderId="0" applyNumberFormat="0" applyBorder="0" applyAlignment="0" applyProtection="0">
      <alignment vertical="center"/>
    </xf>
    <xf numFmtId="177" fontId="34" fillId="54" borderId="0" applyNumberFormat="0" applyBorder="0" applyAlignment="0" applyProtection="0">
      <alignment vertical="center"/>
    </xf>
    <xf numFmtId="177" fontId="57" fillId="43" borderId="6" applyNumberFormat="0" applyAlignment="0" applyProtection="0">
      <alignment vertical="center"/>
    </xf>
    <xf numFmtId="177" fontId="57" fillId="43" borderId="6" applyNumberFormat="0" applyAlignment="0" applyProtection="0">
      <alignment vertical="center"/>
    </xf>
    <xf numFmtId="177" fontId="0" fillId="55" borderId="21" applyNumberFormat="0" applyFont="0" applyAlignment="0" applyProtection="0">
      <alignment vertical="center"/>
    </xf>
    <xf numFmtId="177" fontId="0" fillId="55" borderId="21" applyNumberFormat="0" applyFont="0" applyAlignment="0" applyProtection="0">
      <alignment vertical="center"/>
    </xf>
  </cellStyleXfs>
  <cellXfs count="66">
    <xf numFmtId="177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177" fontId="11" fillId="0" borderId="0" xfId="0" applyFont="1" applyAlignment="1">
      <alignment horizontal="center" vertical="center"/>
    </xf>
    <xf numFmtId="177" fontId="12" fillId="0" borderId="0" xfId="0" applyFont="1" applyAlignment="1">
      <alignment horizontal="left" vertical="center" wrapText="1"/>
    </xf>
    <xf numFmtId="177" fontId="12" fillId="0" borderId="0" xfId="0" applyFont="1" applyBorder="1" applyAlignment="1">
      <alignment horizontal="left" vertical="center" wrapText="1"/>
    </xf>
    <xf numFmtId="177" fontId="13" fillId="0" borderId="1" xfId="0" applyFont="1" applyBorder="1" applyAlignment="1">
      <alignment horizontal="center" vertical="center" wrapText="1"/>
    </xf>
    <xf numFmtId="177" fontId="13" fillId="0" borderId="1" xfId="0" applyFont="1" applyBorder="1" applyAlignment="1">
      <alignment horizontal="center" vertical="top" wrapText="1"/>
    </xf>
    <xf numFmtId="177" fontId="14" fillId="0" borderId="1" xfId="0" applyFont="1" applyBorder="1" applyAlignment="1">
      <alignment horizontal="center" vertical="center" wrapText="1"/>
    </xf>
    <xf numFmtId="177" fontId="14" fillId="0" borderId="1" xfId="0" applyFont="1" applyBorder="1" applyAlignment="1">
      <alignment horizontal="justify" vertical="top" wrapText="1"/>
    </xf>
    <xf numFmtId="176" fontId="15" fillId="0" borderId="1" xfId="0" applyNumberFormat="1" applyFont="1" applyBorder="1" applyAlignment="1">
      <alignment horizontal="justify" vertical="top" wrapText="1"/>
    </xf>
    <xf numFmtId="177" fontId="15" fillId="0" borderId="1" xfId="0" applyFont="1" applyBorder="1" applyAlignment="1">
      <alignment horizontal="justify" vertical="top" wrapText="1"/>
    </xf>
    <xf numFmtId="178" fontId="15" fillId="0" borderId="1" xfId="0" applyNumberFormat="1" applyFont="1" applyBorder="1" applyAlignment="1">
      <alignment horizontal="justify" vertical="top" wrapText="1"/>
    </xf>
    <xf numFmtId="177" fontId="12" fillId="0" borderId="1" xfId="0" applyNumberFormat="1" applyFont="1" applyBorder="1" applyAlignment="1">
      <alignment horizontal="left" vertical="top" wrapText="1"/>
    </xf>
    <xf numFmtId="177" fontId="16" fillId="0" borderId="0" xfId="0" applyFont="1" applyAlignment="1">
      <alignment vertical="center" wrapText="1"/>
    </xf>
    <xf numFmtId="177" fontId="17" fillId="0" borderId="0" xfId="0" applyFont="1" applyAlignment="1">
      <alignment horizontal="left" vertical="center"/>
    </xf>
    <xf numFmtId="177" fontId="14" fillId="0" borderId="0" xfId="0" applyFont="1" applyAlignment="1">
      <alignment horizontal="justify" vertical="center"/>
    </xf>
    <xf numFmtId="177" fontId="14" fillId="0" borderId="0" xfId="0" applyFont="1" applyAlignment="1">
      <alignment horizontal="left" vertical="center" wrapText="1"/>
    </xf>
    <xf numFmtId="177" fontId="10" fillId="0" borderId="0" xfId="0" applyFont="1">
      <alignment vertical="center"/>
    </xf>
    <xf numFmtId="177" fontId="18" fillId="0" borderId="0" xfId="0" applyFont="1" applyFill="1" applyBorder="1" applyAlignment="1">
      <alignment vertical="center"/>
    </xf>
    <xf numFmtId="177" fontId="18" fillId="0" borderId="0" xfId="0" applyFont="1" applyFill="1" applyAlignment="1">
      <alignment vertical="center"/>
    </xf>
    <xf numFmtId="177" fontId="19" fillId="0" borderId="0" xfId="0" applyFont="1" applyFill="1" applyAlignment="1">
      <alignment vertical="center"/>
    </xf>
    <xf numFmtId="177" fontId="0" fillId="0" borderId="0" xfId="0" applyAlignment="1">
      <alignment horizontal="center" vertical="center" wrapText="1"/>
    </xf>
    <xf numFmtId="177" fontId="0" fillId="0" borderId="0" xfId="0" applyAlignment="1">
      <alignment vertical="center" wrapText="1"/>
    </xf>
    <xf numFmtId="177" fontId="0" fillId="0" borderId="0" xfId="0" applyAlignment="1">
      <alignment horizontal="left" vertical="center" wrapText="1"/>
    </xf>
    <xf numFmtId="177" fontId="6" fillId="0" borderId="0" xfId="0" applyFont="1" applyAlignment="1">
      <alignment horizontal="center" vertical="center" wrapText="1"/>
    </xf>
    <xf numFmtId="177" fontId="6" fillId="0" borderId="0" xfId="0" applyFont="1" applyAlignment="1">
      <alignment vertical="center" wrapText="1"/>
    </xf>
    <xf numFmtId="177" fontId="6" fillId="0" borderId="1" xfId="0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177" fontId="20" fillId="0" borderId="1" xfId="41" applyFont="1" applyFill="1" applyBorder="1" applyAlignment="1">
      <alignment vertical="center"/>
    </xf>
    <xf numFmtId="177" fontId="20" fillId="0" borderId="1" xfId="41" applyFont="1" applyFill="1" applyBorder="1" applyAlignment="1">
      <alignment horizontal="center" vertical="center" wrapText="1"/>
    </xf>
    <xf numFmtId="177" fontId="20" fillId="0" borderId="1" xfId="41" applyFont="1" applyFill="1" applyBorder="1" applyAlignment="1">
      <alignment vertical="center" wrapText="1"/>
    </xf>
    <xf numFmtId="177" fontId="10" fillId="0" borderId="0" xfId="0" applyFont="1" applyAlignment="1">
      <alignment vertical="center" wrapText="1"/>
    </xf>
    <xf numFmtId="177" fontId="21" fillId="0" borderId="0" xfId="0" applyFont="1" applyAlignment="1">
      <alignment vertical="center" wrapText="1"/>
    </xf>
    <xf numFmtId="177" fontId="21" fillId="0" borderId="0" xfId="0" applyFont="1" applyFill="1" applyBorder="1" applyAlignment="1">
      <alignment vertical="center" wrapText="1"/>
    </xf>
    <xf numFmtId="177" fontId="19" fillId="0" borderId="0" xfId="0" applyFont="1" applyFill="1" applyBorder="1" applyAlignment="1">
      <alignment vertical="center" wrapText="1"/>
    </xf>
    <xf numFmtId="177" fontId="21" fillId="0" borderId="0" xfId="0" applyFont="1" applyFill="1" applyAlignment="1">
      <alignment vertical="center" wrapText="1"/>
    </xf>
    <xf numFmtId="177" fontId="19" fillId="0" borderId="0" xfId="0" applyFont="1" applyFill="1" applyAlignment="1">
      <alignment vertical="center" wrapText="1"/>
    </xf>
    <xf numFmtId="177" fontId="0" fillId="0" borderId="1" xfId="0" applyBorder="1" applyAlignment="1">
      <alignment horizontal="left" vertical="top" wrapText="1"/>
    </xf>
    <xf numFmtId="177" fontId="18" fillId="0" borderId="0" xfId="0" applyFont="1" applyFill="1" applyBorder="1" applyAlignment="1">
      <alignment vertical="center" wrapText="1"/>
    </xf>
    <xf numFmtId="177" fontId="18" fillId="0" borderId="0" xfId="0" applyFont="1" applyFill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I15" sqref="I15"/>
    </sheetView>
  </sheetViews>
  <sheetFormatPr defaultColWidth="9" defaultRowHeight="14.25"/>
  <cols>
    <col min="1" max="1" width="7.25" style="47" customWidth="1"/>
    <col min="2" max="2" width="40" style="48" customWidth="1"/>
    <col min="3" max="3" width="8.875" style="47" customWidth="1"/>
    <col min="4" max="4" width="9.625" style="47" customWidth="1"/>
    <col min="5" max="5" width="11" style="48" customWidth="1"/>
    <col min="6" max="6" width="6.5" style="49" customWidth="1"/>
    <col min="7" max="7" width="8.5" style="48" customWidth="1"/>
    <col min="8" max="12" width="9" style="48"/>
  </cols>
  <sheetData>
    <row r="1" ht="57.95" customHeight="1" spans="1:9">
      <c r="A1" s="50" t="s">
        <v>0</v>
      </c>
      <c r="B1" s="50"/>
      <c r="C1" s="50"/>
      <c r="D1" s="50"/>
      <c r="E1" s="50"/>
      <c r="F1" s="50"/>
      <c r="G1" s="51"/>
      <c r="H1" s="51"/>
      <c r="I1" s="51"/>
    </row>
    <row r="2" ht="30.75" customHeight="1" spans="1:6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</row>
    <row r="3" s="43" customFormat="1" ht="36" customHeight="1" spans="1:12">
      <c r="A3" s="53">
        <v>1</v>
      </c>
      <c r="B3" s="54" t="s">
        <v>7</v>
      </c>
      <c r="C3" s="55" t="s">
        <v>8</v>
      </c>
      <c r="D3" s="55" t="s">
        <v>9</v>
      </c>
      <c r="E3" s="56" t="s">
        <v>10</v>
      </c>
      <c r="F3" s="56"/>
      <c r="G3" s="57"/>
      <c r="H3" s="57"/>
      <c r="I3" s="57"/>
      <c r="J3" s="57"/>
      <c r="K3" s="57"/>
      <c r="L3" s="57"/>
    </row>
    <row r="4" s="43" customFormat="1" ht="27" customHeight="1" spans="1:12">
      <c r="A4" s="53">
        <v>2</v>
      </c>
      <c r="B4" s="56" t="s">
        <v>11</v>
      </c>
      <c r="C4" s="55" t="s">
        <v>8</v>
      </c>
      <c r="D4" s="55" t="s">
        <v>12</v>
      </c>
      <c r="E4" s="56" t="s">
        <v>10</v>
      </c>
      <c r="F4" s="56"/>
      <c r="G4" s="57"/>
      <c r="H4" s="57"/>
      <c r="I4" s="57"/>
      <c r="J4" s="57"/>
      <c r="K4" s="57"/>
      <c r="L4" s="57"/>
    </row>
    <row r="5" s="43" customFormat="1" ht="27" customHeight="1" spans="1:12">
      <c r="A5" s="53">
        <v>3</v>
      </c>
      <c r="B5" s="56" t="s">
        <v>13</v>
      </c>
      <c r="C5" s="55" t="s">
        <v>8</v>
      </c>
      <c r="D5" s="55" t="s">
        <v>14</v>
      </c>
      <c r="E5" s="56" t="s">
        <v>10</v>
      </c>
      <c r="F5" s="56"/>
      <c r="G5" s="57"/>
      <c r="H5" s="57"/>
      <c r="I5" s="57"/>
      <c r="J5" s="57"/>
      <c r="K5" s="57"/>
      <c r="L5" s="57"/>
    </row>
    <row r="6" s="43" customFormat="1" ht="27" customHeight="1" spans="1:12">
      <c r="A6" s="53">
        <v>4</v>
      </c>
      <c r="B6" s="56" t="s">
        <v>15</v>
      </c>
      <c r="C6" s="55" t="s">
        <v>8</v>
      </c>
      <c r="D6" s="55" t="s">
        <v>16</v>
      </c>
      <c r="E6" s="56" t="s">
        <v>10</v>
      </c>
      <c r="F6" s="56"/>
      <c r="G6" s="57"/>
      <c r="H6" s="57"/>
      <c r="I6" s="57"/>
      <c r="J6" s="57"/>
      <c r="K6" s="57"/>
      <c r="L6" s="57"/>
    </row>
    <row r="7" s="43" customFormat="1" ht="32.1" customHeight="1" spans="1:12">
      <c r="A7" s="53">
        <v>5</v>
      </c>
      <c r="B7" s="56" t="s">
        <v>17</v>
      </c>
      <c r="C7" s="55" t="s">
        <v>8</v>
      </c>
      <c r="D7" s="55" t="s">
        <v>18</v>
      </c>
      <c r="E7" s="56" t="s">
        <v>10</v>
      </c>
      <c r="F7" s="56"/>
      <c r="G7" s="58"/>
      <c r="H7" s="57"/>
      <c r="I7" s="57"/>
      <c r="J7" s="57"/>
      <c r="K7" s="57"/>
      <c r="L7" s="57"/>
    </row>
    <row r="8" s="43" customFormat="1" ht="32.1" customHeight="1" spans="1:12">
      <c r="A8" s="53">
        <v>6</v>
      </c>
      <c r="B8" s="56" t="s">
        <v>19</v>
      </c>
      <c r="C8" s="55" t="s">
        <v>8</v>
      </c>
      <c r="D8" s="55" t="s">
        <v>20</v>
      </c>
      <c r="E8" s="56" t="s">
        <v>10</v>
      </c>
      <c r="F8" s="56"/>
      <c r="G8" s="58"/>
      <c r="H8" s="57"/>
      <c r="I8" s="57"/>
      <c r="J8" s="57"/>
      <c r="K8" s="57"/>
      <c r="L8" s="57"/>
    </row>
    <row r="9" s="44" customFormat="1" ht="32.1" customHeight="1" spans="1:12">
      <c r="A9" s="53">
        <v>7</v>
      </c>
      <c r="B9" s="56" t="s">
        <v>21</v>
      </c>
      <c r="C9" s="55" t="s">
        <v>8</v>
      </c>
      <c r="D9" s="55" t="s">
        <v>22</v>
      </c>
      <c r="E9" s="56" t="s">
        <v>10</v>
      </c>
      <c r="F9" s="56"/>
      <c r="G9" s="59"/>
      <c r="H9" s="60"/>
      <c r="I9" s="64"/>
      <c r="J9" s="64"/>
      <c r="K9" s="64"/>
      <c r="L9" s="64"/>
    </row>
    <row r="10" s="45" customFormat="1" ht="32.1" customHeight="1" spans="1:12">
      <c r="A10" s="53">
        <v>8</v>
      </c>
      <c r="B10" s="56" t="s">
        <v>23</v>
      </c>
      <c r="C10" s="55" t="s">
        <v>24</v>
      </c>
      <c r="D10" s="55" t="s">
        <v>25</v>
      </c>
      <c r="E10" s="56" t="s">
        <v>10</v>
      </c>
      <c r="F10" s="56"/>
      <c r="G10" s="61"/>
      <c r="H10" s="62"/>
      <c r="I10" s="65"/>
      <c r="J10" s="65"/>
      <c r="K10" s="65"/>
      <c r="L10" s="65"/>
    </row>
    <row r="11" s="45" customFormat="1" ht="32.1" customHeight="1" spans="1:12">
      <c r="A11" s="53">
        <v>9</v>
      </c>
      <c r="B11" s="56" t="s">
        <v>26</v>
      </c>
      <c r="C11" s="55" t="s">
        <v>8</v>
      </c>
      <c r="D11" s="55" t="s">
        <v>27</v>
      </c>
      <c r="E11" s="56" t="s">
        <v>10</v>
      </c>
      <c r="F11" s="56"/>
      <c r="G11" s="61"/>
      <c r="H11" s="62"/>
      <c r="I11" s="65"/>
      <c r="J11" s="65"/>
      <c r="K11" s="65"/>
      <c r="L11" s="65"/>
    </row>
    <row r="12" s="45" customFormat="1" ht="32.1" customHeight="1" spans="1:12">
      <c r="A12" s="53">
        <v>10</v>
      </c>
      <c r="B12" s="56" t="s">
        <v>28</v>
      </c>
      <c r="C12" s="55" t="s">
        <v>29</v>
      </c>
      <c r="D12" s="55" t="s">
        <v>30</v>
      </c>
      <c r="E12" s="56" t="s">
        <v>10</v>
      </c>
      <c r="F12" s="56"/>
      <c r="G12" s="61"/>
      <c r="H12" s="62"/>
      <c r="I12" s="65"/>
      <c r="J12" s="65"/>
      <c r="K12" s="65"/>
      <c r="L12" s="65"/>
    </row>
    <row r="13" s="45" customFormat="1" ht="32.1" customHeight="1" spans="1:12">
      <c r="A13" s="53">
        <v>11</v>
      </c>
      <c r="B13" s="56" t="s">
        <v>31</v>
      </c>
      <c r="C13" s="55" t="s">
        <v>24</v>
      </c>
      <c r="D13" s="55" t="s">
        <v>32</v>
      </c>
      <c r="E13" s="56" t="s">
        <v>10</v>
      </c>
      <c r="F13" s="56"/>
      <c r="G13" s="61"/>
      <c r="H13" s="62"/>
      <c r="I13" s="65"/>
      <c r="J13" s="65"/>
      <c r="K13" s="65"/>
      <c r="L13" s="65"/>
    </row>
    <row r="14" s="45" customFormat="1" ht="32.1" customHeight="1" spans="1:12">
      <c r="A14" s="53">
        <v>12</v>
      </c>
      <c r="B14" s="56" t="s">
        <v>33</v>
      </c>
      <c r="C14" s="55" t="s">
        <v>8</v>
      </c>
      <c r="D14" s="55" t="s">
        <v>34</v>
      </c>
      <c r="E14" s="56" t="s">
        <v>35</v>
      </c>
      <c r="F14" s="56"/>
      <c r="G14" s="61"/>
      <c r="H14" s="62"/>
      <c r="I14" s="65"/>
      <c r="J14" s="65"/>
      <c r="K14" s="65"/>
      <c r="L14" s="65"/>
    </row>
    <row r="15" s="46" customFormat="1" ht="33" customHeight="1" spans="1:12">
      <c r="A15" s="53">
        <v>13</v>
      </c>
      <c r="B15" s="56" t="s">
        <v>36</v>
      </c>
      <c r="C15" s="55" t="s">
        <v>37</v>
      </c>
      <c r="D15" s="55" t="s">
        <v>38</v>
      </c>
      <c r="E15" s="56" t="s">
        <v>10</v>
      </c>
      <c r="F15" s="56"/>
      <c r="G15" s="61"/>
      <c r="H15" s="62"/>
      <c r="I15" s="62"/>
      <c r="J15" s="62"/>
      <c r="K15" s="62"/>
      <c r="L15" s="62"/>
    </row>
    <row r="16" s="46" customFormat="1" ht="33" customHeight="1" spans="1:12">
      <c r="A16" s="53">
        <v>14</v>
      </c>
      <c r="B16" s="56" t="s">
        <v>39</v>
      </c>
      <c r="C16" s="55" t="s">
        <v>40</v>
      </c>
      <c r="D16" s="55"/>
      <c r="E16" s="56"/>
      <c r="F16" s="56"/>
      <c r="G16" s="61"/>
      <c r="H16" s="62"/>
      <c r="I16" s="62"/>
      <c r="J16" s="62"/>
      <c r="K16" s="62"/>
      <c r="L16" s="62"/>
    </row>
    <row r="17" ht="33.95" customHeight="1" spans="1:6">
      <c r="A17" s="63" t="s">
        <v>41</v>
      </c>
      <c r="B17" s="63"/>
      <c r="C17" s="63" t="s">
        <v>42</v>
      </c>
      <c r="D17" s="63"/>
      <c r="E17" s="63"/>
      <c r="F17" s="63"/>
    </row>
    <row r="18" ht="26.1" customHeight="1" spans="1:6">
      <c r="A18" s="63"/>
      <c r="B18" s="63"/>
      <c r="C18" s="63"/>
      <c r="D18" s="63"/>
      <c r="E18" s="63"/>
      <c r="F18" s="63"/>
    </row>
    <row r="33" ht="43.5" customHeight="1"/>
  </sheetData>
  <mergeCells count="3">
    <mergeCell ref="A1:F1"/>
    <mergeCell ref="A17:B18"/>
    <mergeCell ref="C17:F18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2" workbookViewId="0">
      <selection activeCell="A3" sqref="A3:H3"/>
    </sheetView>
  </sheetViews>
  <sheetFormatPr defaultColWidth="9" defaultRowHeight="14.25" outlineLevelCol="7"/>
  <cols>
    <col min="3" max="3" width="3.25" customWidth="1"/>
    <col min="4" max="4" width="9.25" customWidth="1"/>
    <col min="5" max="5" width="13.875" customWidth="1"/>
    <col min="6" max="6" width="12" customWidth="1"/>
    <col min="7" max="7" width="15" customWidth="1"/>
    <col min="8" max="8" width="14.75" customWidth="1"/>
  </cols>
  <sheetData>
    <row r="1" ht="37.5" customHeight="1" spans="1:8">
      <c r="A1" s="28" t="s">
        <v>43</v>
      </c>
      <c r="B1" s="28"/>
      <c r="C1" s="28"/>
      <c r="D1" s="28"/>
      <c r="E1" s="28"/>
      <c r="F1" s="28"/>
      <c r="G1" s="28"/>
      <c r="H1" s="28"/>
    </row>
    <row r="2" ht="31.9" customHeight="1" spans="1:8">
      <c r="A2" s="29" t="s">
        <v>44</v>
      </c>
      <c r="B2" s="29"/>
      <c r="C2" s="29"/>
      <c r="D2" s="29"/>
      <c r="E2" s="29"/>
      <c r="F2" s="29"/>
      <c r="G2" s="29"/>
      <c r="H2" s="29"/>
    </row>
    <row r="3" ht="23.25" customHeight="1" spans="1:8">
      <c r="A3" s="29" t="s">
        <v>45</v>
      </c>
      <c r="B3" s="29"/>
      <c r="C3" s="29"/>
      <c r="D3" s="29"/>
      <c r="E3" s="29"/>
      <c r="F3" s="29"/>
      <c r="G3" s="29"/>
      <c r="H3" s="29"/>
    </row>
    <row r="4" ht="25.5" customHeight="1" spans="1:8">
      <c r="A4" s="29" t="s">
        <v>46</v>
      </c>
      <c r="B4" s="29"/>
      <c r="C4" s="29"/>
      <c r="D4" s="29"/>
      <c r="E4" s="29"/>
      <c r="F4" s="29"/>
      <c r="G4" s="29"/>
      <c r="H4" s="29"/>
    </row>
    <row r="5" ht="30" customHeight="1" spans="1:8">
      <c r="A5" s="30" t="s">
        <v>47</v>
      </c>
      <c r="B5" s="30"/>
      <c r="C5" s="30"/>
      <c r="D5" s="30"/>
      <c r="E5" s="30"/>
      <c r="F5" s="30"/>
      <c r="G5" s="30"/>
      <c r="H5" s="30"/>
    </row>
    <row r="6" ht="20.25" customHeight="1" spans="1:8">
      <c r="A6" s="31" t="s">
        <v>1</v>
      </c>
      <c r="B6" s="32" t="s">
        <v>48</v>
      </c>
      <c r="C6" s="32"/>
      <c r="D6" s="32"/>
      <c r="E6" s="32" t="s">
        <v>49</v>
      </c>
      <c r="F6" s="32" t="s">
        <v>50</v>
      </c>
      <c r="G6" s="32" t="s">
        <v>51</v>
      </c>
      <c r="H6" s="32" t="s">
        <v>52</v>
      </c>
    </row>
    <row r="7" ht="20.25" customHeight="1" spans="1:8">
      <c r="A7" s="33" t="s">
        <v>53</v>
      </c>
      <c r="B7" s="34" t="s">
        <v>54</v>
      </c>
      <c r="C7" s="34"/>
      <c r="D7" s="34"/>
      <c r="E7" s="35">
        <f>E8+E9+E10+E11</f>
        <v>0</v>
      </c>
      <c r="F7" s="35">
        <v>0</v>
      </c>
      <c r="G7" s="35">
        <f>G8+G9+G10+G11</f>
        <v>0</v>
      </c>
      <c r="H7" s="35">
        <f>H8+H102+H10</f>
        <v>43700</v>
      </c>
    </row>
    <row r="8" ht="20.25" customHeight="1" spans="1:8">
      <c r="A8" s="35">
        <v>1.1</v>
      </c>
      <c r="B8" s="36" t="s">
        <v>55</v>
      </c>
      <c r="C8" s="36"/>
      <c r="D8" s="36"/>
      <c r="E8" s="35">
        <v>0</v>
      </c>
      <c r="F8" s="35">
        <v>0</v>
      </c>
      <c r="G8" s="35">
        <v>0</v>
      </c>
      <c r="H8" s="35">
        <f>'4结算明细汇总表'!I51</f>
        <v>43700</v>
      </c>
    </row>
    <row r="9" ht="20.25" customHeight="1" spans="1:8">
      <c r="A9" s="35">
        <v>1.2</v>
      </c>
      <c r="B9" s="36" t="s">
        <v>56</v>
      </c>
      <c r="C9" s="36"/>
      <c r="D9" s="36"/>
      <c r="E9" s="35">
        <v>0</v>
      </c>
      <c r="F9" s="35">
        <v>0</v>
      </c>
      <c r="G9" s="35">
        <v>0</v>
      </c>
      <c r="H9" s="35"/>
    </row>
    <row r="10" ht="20.25" customHeight="1" spans="1:8">
      <c r="A10" s="35">
        <v>1.3</v>
      </c>
      <c r="B10" s="36" t="s">
        <v>57</v>
      </c>
      <c r="C10" s="36"/>
      <c r="D10" s="36"/>
      <c r="E10" s="35">
        <v>0</v>
      </c>
      <c r="F10" s="35">
        <v>0</v>
      </c>
      <c r="G10" s="35">
        <v>0</v>
      </c>
      <c r="H10" s="36"/>
    </row>
    <row r="11" ht="20.25" customHeight="1" spans="1:8">
      <c r="A11" s="35">
        <v>1.4</v>
      </c>
      <c r="B11" s="36" t="s">
        <v>58</v>
      </c>
      <c r="C11" s="36"/>
      <c r="D11" s="36"/>
      <c r="E11" s="35">
        <v>0</v>
      </c>
      <c r="F11" s="35">
        <v>0</v>
      </c>
      <c r="G11" s="35">
        <v>0</v>
      </c>
      <c r="H11" s="35"/>
    </row>
    <row r="12" ht="20.25" customHeight="1" spans="1:8">
      <c r="A12" s="35">
        <v>1.5</v>
      </c>
      <c r="B12" s="36" t="s">
        <v>59</v>
      </c>
      <c r="C12" s="36"/>
      <c r="D12" s="36"/>
      <c r="E12" s="36"/>
      <c r="F12" s="36"/>
      <c r="G12" s="36"/>
      <c r="H12" s="35"/>
    </row>
    <row r="13" ht="20.25" customHeight="1" spans="1:8">
      <c r="A13" s="33" t="s">
        <v>60</v>
      </c>
      <c r="B13" s="34" t="s">
        <v>61</v>
      </c>
      <c r="C13" s="34"/>
      <c r="D13" s="34"/>
      <c r="E13" s="35">
        <v>0</v>
      </c>
      <c r="F13" s="35"/>
      <c r="G13" s="35">
        <v>0</v>
      </c>
      <c r="H13" s="35">
        <v>0</v>
      </c>
    </row>
    <row r="14" ht="20.25" customHeight="1" spans="1:8">
      <c r="A14" s="35">
        <v>2.1</v>
      </c>
      <c r="B14" s="36" t="s">
        <v>62</v>
      </c>
      <c r="C14" s="36"/>
      <c r="D14" s="36"/>
      <c r="E14" s="35">
        <v>0</v>
      </c>
      <c r="F14" s="35"/>
      <c r="G14" s="35">
        <v>0</v>
      </c>
      <c r="H14" s="35">
        <v>0</v>
      </c>
    </row>
    <row r="15" ht="20.25" customHeight="1" spans="1:8">
      <c r="A15" s="35">
        <v>2.2</v>
      </c>
      <c r="B15" s="36" t="s">
        <v>62</v>
      </c>
      <c r="C15" s="36"/>
      <c r="D15" s="36"/>
      <c r="E15" s="35">
        <v>0</v>
      </c>
      <c r="F15" s="35"/>
      <c r="G15" s="35">
        <v>0</v>
      </c>
      <c r="H15" s="35">
        <v>0</v>
      </c>
    </row>
    <row r="16" ht="20.25" customHeight="1" spans="1:8">
      <c r="A16" s="33" t="s">
        <v>63</v>
      </c>
      <c r="B16" s="34" t="s">
        <v>64</v>
      </c>
      <c r="C16" s="34"/>
      <c r="D16" s="36" t="s">
        <v>65</v>
      </c>
      <c r="E16" s="37">
        <f>H7</f>
        <v>43700</v>
      </c>
      <c r="F16" s="37"/>
      <c r="G16" s="37"/>
      <c r="H16" s="37"/>
    </row>
    <row r="17" ht="20.25" customHeight="1" spans="1:8">
      <c r="A17" s="33"/>
      <c r="B17" s="34"/>
      <c r="C17" s="34"/>
      <c r="D17" s="36" t="s">
        <v>66</v>
      </c>
      <c r="E17" s="38">
        <f>E16</f>
        <v>43700</v>
      </c>
      <c r="F17" s="38"/>
      <c r="G17" s="38"/>
      <c r="H17" s="38"/>
    </row>
    <row r="18" ht="20.25" customHeight="1" spans="1:8">
      <c r="A18" s="33" t="s">
        <v>67</v>
      </c>
      <c r="B18" s="34" t="s">
        <v>68</v>
      </c>
      <c r="C18" s="34"/>
      <c r="D18" s="34"/>
      <c r="E18" s="35">
        <v>0</v>
      </c>
      <c r="F18" s="35"/>
      <c r="G18" s="35"/>
      <c r="H18" s="35"/>
    </row>
    <row r="19" ht="20.25" customHeight="1" spans="1:8">
      <c r="A19" s="35">
        <v>4.1</v>
      </c>
      <c r="B19" s="36" t="s">
        <v>69</v>
      </c>
      <c r="C19" s="36"/>
      <c r="D19" s="36"/>
      <c r="E19" s="35">
        <v>0</v>
      </c>
      <c r="F19" s="35"/>
      <c r="G19" s="35"/>
      <c r="H19" s="35"/>
    </row>
    <row r="20" ht="20.25" customHeight="1" spans="1:8">
      <c r="A20" s="35">
        <v>4.2</v>
      </c>
      <c r="B20" s="36" t="s">
        <v>70</v>
      </c>
      <c r="C20" s="36"/>
      <c r="D20" s="36"/>
      <c r="E20" s="35">
        <v>0</v>
      </c>
      <c r="F20" s="35"/>
      <c r="G20" s="35"/>
      <c r="H20" s="35"/>
    </row>
    <row r="21" ht="20.25" customHeight="1" spans="1:8">
      <c r="A21" s="33" t="s">
        <v>71</v>
      </c>
      <c r="B21" s="34" t="s">
        <v>72</v>
      </c>
      <c r="C21" s="34"/>
      <c r="D21" s="34"/>
      <c r="E21" s="35">
        <v>0</v>
      </c>
      <c r="F21" s="35"/>
      <c r="G21" s="35"/>
      <c r="H21" s="35"/>
    </row>
    <row r="22" ht="20.25" customHeight="1" spans="1:8">
      <c r="A22" s="35">
        <v>5.1</v>
      </c>
      <c r="B22" s="36" t="s">
        <v>73</v>
      </c>
      <c r="C22" s="36"/>
      <c r="D22" s="36"/>
      <c r="E22" s="36" t="s">
        <v>74</v>
      </c>
      <c r="F22" s="36"/>
      <c r="G22" s="36"/>
      <c r="H22" s="36"/>
    </row>
    <row r="23" ht="20.25" customHeight="1" spans="1:8">
      <c r="A23" s="35">
        <v>5.2</v>
      </c>
      <c r="B23" s="36" t="s">
        <v>75</v>
      </c>
      <c r="C23" s="36"/>
      <c r="D23" s="36"/>
      <c r="E23" s="36" t="s">
        <v>74</v>
      </c>
      <c r="F23" s="36"/>
      <c r="G23" s="36"/>
      <c r="H23" s="36"/>
    </row>
    <row r="24" ht="20.25" customHeight="1" spans="1:8">
      <c r="A24" s="33" t="s">
        <v>76</v>
      </c>
      <c r="B24" s="34" t="s">
        <v>77</v>
      </c>
      <c r="C24" s="36" t="s">
        <v>65</v>
      </c>
      <c r="D24" s="36"/>
      <c r="E24" s="37">
        <f>E16</f>
        <v>43700</v>
      </c>
      <c r="F24" s="37"/>
      <c r="G24" s="37"/>
      <c r="H24" s="37"/>
    </row>
    <row r="25" ht="20.25" customHeight="1" spans="1:8">
      <c r="A25" s="33"/>
      <c r="B25" s="34"/>
      <c r="C25" s="36" t="s">
        <v>66</v>
      </c>
      <c r="D25" s="36"/>
      <c r="E25" s="38">
        <f>E17</f>
        <v>43700</v>
      </c>
      <c r="F25" s="38"/>
      <c r="G25" s="38"/>
      <c r="H25" s="38"/>
    </row>
    <row r="26" ht="20.25" customHeight="1" spans="1:8">
      <c r="A26" s="33" t="s">
        <v>78</v>
      </c>
      <c r="B26" s="34" t="s">
        <v>79</v>
      </c>
      <c r="C26" s="36" t="s">
        <v>65</v>
      </c>
      <c r="D26" s="36"/>
      <c r="E26" s="37">
        <f>E24</f>
        <v>43700</v>
      </c>
      <c r="F26" s="37"/>
      <c r="G26" s="37"/>
      <c r="H26" s="37"/>
    </row>
    <row r="27" ht="20.25" customHeight="1" spans="1:8">
      <c r="A27" s="33"/>
      <c r="B27" s="34"/>
      <c r="C27" s="36" t="s">
        <v>66</v>
      </c>
      <c r="D27" s="36"/>
      <c r="E27" s="38">
        <f>E17</f>
        <v>43700</v>
      </c>
      <c r="F27" s="38"/>
      <c r="G27" s="38"/>
      <c r="H27" s="38"/>
    </row>
    <row r="28" spans="1:8">
      <c r="A28" s="39"/>
      <c r="B28" s="39"/>
      <c r="C28" s="39"/>
      <c r="D28" s="39"/>
      <c r="E28" s="39"/>
      <c r="F28" s="39"/>
      <c r="G28" s="39"/>
      <c r="H28" s="39"/>
    </row>
    <row r="29" spans="1:8">
      <c r="A29" s="40" t="s">
        <v>80</v>
      </c>
      <c r="B29" s="40"/>
      <c r="C29" s="40"/>
      <c r="D29" s="40"/>
      <c r="E29" s="40"/>
      <c r="F29" s="40"/>
      <c r="G29" s="40"/>
      <c r="H29" s="40"/>
    </row>
    <row r="30" spans="1:1">
      <c r="A30" s="41"/>
    </row>
    <row r="31" spans="1:1">
      <c r="A31" s="41"/>
    </row>
    <row r="32" spans="1:8">
      <c r="A32" s="40" t="s">
        <v>81</v>
      </c>
      <c r="B32" s="40"/>
      <c r="C32" s="40"/>
      <c r="D32" s="40"/>
      <c r="E32" s="40"/>
      <c r="F32" s="40"/>
      <c r="G32" s="40"/>
      <c r="H32" s="40"/>
    </row>
    <row r="33" spans="1:1">
      <c r="A33" s="41"/>
    </row>
    <row r="34" ht="27" customHeight="1" spans="1:8">
      <c r="A34" s="42"/>
      <c r="B34" s="42"/>
      <c r="C34" s="42"/>
      <c r="D34" s="42"/>
      <c r="E34" s="42"/>
      <c r="F34" s="42"/>
      <c r="G34" s="42"/>
      <c r="H34" s="42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zoomScale="90" zoomScaleNormal="90" topLeftCell="A10" workbookViewId="0">
      <selection activeCell="E49" sqref="E49"/>
    </sheetView>
  </sheetViews>
  <sheetFormatPr defaultColWidth="8.625" defaultRowHeight="18.75"/>
  <cols>
    <col min="1" max="1" width="5.875" style="1" customWidth="1"/>
    <col min="2" max="2" width="10.875" style="4" customWidth="1"/>
    <col min="3" max="3" width="5.25" style="1" customWidth="1"/>
    <col min="4" max="4" width="6.5" style="1" customWidth="1"/>
    <col min="5" max="5" width="9" style="1" customWidth="1"/>
    <col min="6" max="6" width="10.375" style="1" customWidth="1"/>
    <col min="7" max="7" width="11.375" style="1" customWidth="1"/>
    <col min="8" max="8" width="14.0333333333333" style="1" customWidth="1"/>
    <col min="9" max="9" width="11.25" style="1" customWidth="1"/>
    <col min="10" max="10" width="14" style="1" customWidth="1"/>
    <col min="11" max="11" width="17.375" style="1" customWidth="1"/>
    <col min="12" max="12" width="9.625" style="1" customWidth="1"/>
    <col min="13" max="13" width="19" style="1" customWidth="1"/>
    <col min="14" max="14" width="8.625" style="1"/>
    <col min="15" max="15" width="12.75" style="1" customWidth="1"/>
    <col min="16" max="16384" width="8.625" style="1"/>
  </cols>
  <sheetData>
    <row r="1" s="1" customFormat="1" ht="20" customHeight="1" spans="1:10">
      <c r="A1" s="5" t="s">
        <v>82</v>
      </c>
      <c r="B1" s="6"/>
      <c r="C1" s="5"/>
      <c r="D1" s="5"/>
      <c r="E1" s="5"/>
      <c r="F1" s="5"/>
      <c r="G1" s="5"/>
      <c r="H1" s="5"/>
      <c r="I1" s="5"/>
      <c r="J1" s="5"/>
    </row>
    <row r="2" s="2" customFormat="1" ht="56" customHeight="1" spans="1:10">
      <c r="A2" s="7" t="s">
        <v>1</v>
      </c>
      <c r="B2" s="7" t="s">
        <v>2</v>
      </c>
      <c r="C2" s="7" t="s">
        <v>83</v>
      </c>
      <c r="D2" s="7" t="s">
        <v>84</v>
      </c>
      <c r="E2" s="7" t="s">
        <v>85</v>
      </c>
      <c r="F2" s="7" t="s">
        <v>86</v>
      </c>
      <c r="G2" s="7" t="s">
        <v>87</v>
      </c>
      <c r="H2" s="8" t="s">
        <v>88</v>
      </c>
      <c r="I2" s="8" t="s">
        <v>89</v>
      </c>
      <c r="J2" s="7" t="s">
        <v>6</v>
      </c>
    </row>
    <row r="3" s="3" customFormat="1" ht="13.5" spans="1:10">
      <c r="A3" s="9" t="s">
        <v>53</v>
      </c>
      <c r="B3" s="10" t="s">
        <v>90</v>
      </c>
      <c r="C3" s="9"/>
      <c r="D3" s="9"/>
      <c r="E3" s="9"/>
      <c r="F3" s="11"/>
      <c r="G3" s="9"/>
      <c r="H3" s="12"/>
      <c r="I3" s="12"/>
      <c r="J3" s="9"/>
    </row>
    <row r="4" s="1" customFormat="1" ht="17" customHeight="1" spans="1:10">
      <c r="A4" s="13">
        <v>1</v>
      </c>
      <c r="B4" s="14" t="s">
        <v>91</v>
      </c>
      <c r="C4" s="13">
        <v>2</v>
      </c>
      <c r="D4" s="13" t="s">
        <v>92</v>
      </c>
      <c r="E4" s="13">
        <v>18</v>
      </c>
      <c r="F4" s="13">
        <v>8</v>
      </c>
      <c r="G4" s="13">
        <v>4.5</v>
      </c>
      <c r="H4" s="15">
        <v>830.1</v>
      </c>
      <c r="I4" s="24">
        <f t="shared" ref="I4:I49" si="0">C4*H4</f>
        <v>1660.2</v>
      </c>
      <c r="J4" s="13" t="s">
        <v>93</v>
      </c>
    </row>
    <row r="5" s="1" customFormat="1" ht="17" customHeight="1" spans="1:10">
      <c r="A5" s="13">
        <v>2</v>
      </c>
      <c r="B5" s="14" t="s">
        <v>94</v>
      </c>
      <c r="C5" s="13">
        <v>1</v>
      </c>
      <c r="D5" s="13" t="s">
        <v>92</v>
      </c>
      <c r="E5" s="13">
        <v>24</v>
      </c>
      <c r="F5" s="13">
        <v>7</v>
      </c>
      <c r="G5" s="13">
        <v>4.5</v>
      </c>
      <c r="H5" s="15">
        <v>830.1</v>
      </c>
      <c r="I5" s="24">
        <f t="shared" si="0"/>
        <v>830.1</v>
      </c>
      <c r="J5" s="13" t="s">
        <v>95</v>
      </c>
    </row>
    <row r="6" s="1" customFormat="1" ht="17" customHeight="1" spans="1:10">
      <c r="A6" s="13">
        <v>3</v>
      </c>
      <c r="B6" s="14" t="s">
        <v>94</v>
      </c>
      <c r="C6" s="13">
        <v>5</v>
      </c>
      <c r="D6" s="13" t="s">
        <v>92</v>
      </c>
      <c r="E6" s="13" t="s">
        <v>96</v>
      </c>
      <c r="F6" s="16" t="s">
        <v>97</v>
      </c>
      <c r="G6" s="13" t="s">
        <v>98</v>
      </c>
      <c r="H6" s="15">
        <v>830.1</v>
      </c>
      <c r="I6" s="24">
        <f t="shared" si="0"/>
        <v>4150.5</v>
      </c>
      <c r="J6" s="13"/>
    </row>
    <row r="7" s="1" customFormat="1" ht="17" customHeight="1" spans="1:10">
      <c r="A7" s="13">
        <v>4</v>
      </c>
      <c r="B7" s="14" t="s">
        <v>94</v>
      </c>
      <c r="C7" s="13">
        <v>4</v>
      </c>
      <c r="D7" s="13" t="s">
        <v>92</v>
      </c>
      <c r="E7" s="13">
        <v>28</v>
      </c>
      <c r="F7" s="16" t="s">
        <v>97</v>
      </c>
      <c r="G7" s="13" t="s">
        <v>98</v>
      </c>
      <c r="H7" s="15">
        <v>830.1</v>
      </c>
      <c r="I7" s="24">
        <f t="shared" si="0"/>
        <v>3320.4</v>
      </c>
      <c r="J7" s="13" t="s">
        <v>99</v>
      </c>
    </row>
    <row r="8" s="1" customFormat="1" ht="17" customHeight="1" spans="1:10">
      <c r="A8" s="13">
        <v>5</v>
      </c>
      <c r="B8" s="14" t="s">
        <v>94</v>
      </c>
      <c r="C8" s="13">
        <v>1</v>
      </c>
      <c r="D8" s="13" t="s">
        <v>92</v>
      </c>
      <c r="E8" s="13">
        <v>25</v>
      </c>
      <c r="F8" s="16" t="s">
        <v>97</v>
      </c>
      <c r="G8" s="13" t="s">
        <v>98</v>
      </c>
      <c r="H8" s="15">
        <v>830.1</v>
      </c>
      <c r="I8" s="24">
        <f t="shared" si="0"/>
        <v>830.1</v>
      </c>
      <c r="J8" s="13" t="s">
        <v>100</v>
      </c>
    </row>
    <row r="9" s="1" customFormat="1" ht="17" customHeight="1" spans="1:13">
      <c r="A9" s="13">
        <v>6</v>
      </c>
      <c r="B9" s="14" t="s">
        <v>94</v>
      </c>
      <c r="C9" s="13">
        <v>1</v>
      </c>
      <c r="D9" s="13" t="s">
        <v>92</v>
      </c>
      <c r="E9" s="13" t="s">
        <v>101</v>
      </c>
      <c r="F9" s="16" t="s">
        <v>97</v>
      </c>
      <c r="G9" s="13" t="s">
        <v>98</v>
      </c>
      <c r="H9" s="15">
        <v>830.1</v>
      </c>
      <c r="I9" s="24">
        <f t="shared" si="0"/>
        <v>830.1</v>
      </c>
      <c r="J9" s="13"/>
      <c r="M9" s="25"/>
    </row>
    <row r="10" s="1" customFormat="1" ht="17" customHeight="1" spans="1:10">
      <c r="A10" s="13">
        <v>7</v>
      </c>
      <c r="B10" s="17" t="s">
        <v>102</v>
      </c>
      <c r="C10" s="13">
        <v>1</v>
      </c>
      <c r="D10" s="13" t="s">
        <v>92</v>
      </c>
      <c r="E10" s="13">
        <v>15</v>
      </c>
      <c r="F10" s="13">
        <v>5.5</v>
      </c>
      <c r="G10" s="13">
        <v>3.5</v>
      </c>
      <c r="H10" s="15">
        <v>355.76</v>
      </c>
      <c r="I10" s="24">
        <f t="shared" si="0"/>
        <v>355.76</v>
      </c>
      <c r="J10" s="13" t="s">
        <v>103</v>
      </c>
    </row>
    <row r="11" s="1" customFormat="1" ht="17" customHeight="1" spans="1:10">
      <c r="A11" s="13">
        <v>8</v>
      </c>
      <c r="B11" s="17"/>
      <c r="C11" s="13">
        <v>1</v>
      </c>
      <c r="D11" s="13" t="s">
        <v>92</v>
      </c>
      <c r="E11" s="13">
        <v>15</v>
      </c>
      <c r="F11" s="13">
        <v>6</v>
      </c>
      <c r="G11" s="13">
        <v>3</v>
      </c>
      <c r="H11" s="15">
        <v>355.76</v>
      </c>
      <c r="I11" s="24">
        <f t="shared" si="0"/>
        <v>355.76</v>
      </c>
      <c r="J11" s="13" t="s">
        <v>103</v>
      </c>
    </row>
    <row r="12" s="1" customFormat="1" ht="17" customHeight="1" spans="1:10">
      <c r="A12" s="13">
        <v>9</v>
      </c>
      <c r="B12" s="17"/>
      <c r="C12" s="13">
        <v>1</v>
      </c>
      <c r="D12" s="13" t="s">
        <v>92</v>
      </c>
      <c r="E12" s="13">
        <v>15</v>
      </c>
      <c r="F12" s="13">
        <v>5.5</v>
      </c>
      <c r="G12" s="13">
        <v>3.5</v>
      </c>
      <c r="H12" s="15">
        <v>355.76</v>
      </c>
      <c r="I12" s="24">
        <f t="shared" si="0"/>
        <v>355.76</v>
      </c>
      <c r="J12" s="13" t="s">
        <v>104</v>
      </c>
    </row>
    <row r="13" s="1" customFormat="1" ht="17" customHeight="1" spans="1:10">
      <c r="A13" s="13">
        <v>10</v>
      </c>
      <c r="B13" s="17"/>
      <c r="C13" s="13">
        <v>1</v>
      </c>
      <c r="D13" s="13" t="s">
        <v>92</v>
      </c>
      <c r="E13" s="13">
        <v>15</v>
      </c>
      <c r="F13" s="13">
        <v>6</v>
      </c>
      <c r="G13" s="13">
        <v>3</v>
      </c>
      <c r="H13" s="15">
        <v>355.76</v>
      </c>
      <c r="I13" s="24">
        <f t="shared" si="0"/>
        <v>355.76</v>
      </c>
      <c r="J13" s="13"/>
    </row>
    <row r="14" s="1" customFormat="1" ht="17" customHeight="1" spans="1:10">
      <c r="A14" s="13">
        <v>11</v>
      </c>
      <c r="B14" s="17"/>
      <c r="C14" s="13">
        <v>1</v>
      </c>
      <c r="D14" s="13" t="s">
        <v>92</v>
      </c>
      <c r="E14" s="13">
        <v>15</v>
      </c>
      <c r="F14" s="13">
        <v>4.5</v>
      </c>
      <c r="G14" s="13">
        <v>3</v>
      </c>
      <c r="H14" s="15">
        <v>355.76</v>
      </c>
      <c r="I14" s="24">
        <f t="shared" si="0"/>
        <v>355.76</v>
      </c>
      <c r="J14" s="13"/>
    </row>
    <row r="15" s="1" customFormat="1" ht="17" customHeight="1" spans="1:10">
      <c r="A15" s="13">
        <v>12</v>
      </c>
      <c r="B15" s="14" t="s">
        <v>105</v>
      </c>
      <c r="C15" s="13">
        <v>1</v>
      </c>
      <c r="D15" s="13" t="s">
        <v>92</v>
      </c>
      <c r="E15" s="13" t="s">
        <v>106</v>
      </c>
      <c r="F15" s="13">
        <v>9</v>
      </c>
      <c r="G15" s="13">
        <v>4</v>
      </c>
      <c r="H15" s="15">
        <v>830.1</v>
      </c>
      <c r="I15" s="24">
        <f t="shared" si="0"/>
        <v>830.1</v>
      </c>
      <c r="J15" s="26" t="s">
        <v>107</v>
      </c>
    </row>
    <row r="16" s="1" customFormat="1" ht="14" customHeight="1" spans="1:10">
      <c r="A16" s="13">
        <v>13</v>
      </c>
      <c r="B16" s="14" t="s">
        <v>108</v>
      </c>
      <c r="C16" s="13">
        <v>1</v>
      </c>
      <c r="D16" s="13" t="s">
        <v>92</v>
      </c>
      <c r="E16" s="13">
        <v>16</v>
      </c>
      <c r="F16" s="13">
        <v>9</v>
      </c>
      <c r="G16" s="13">
        <v>3</v>
      </c>
      <c r="H16" s="15">
        <v>308.32</v>
      </c>
      <c r="I16" s="24">
        <f t="shared" si="0"/>
        <v>308.32</v>
      </c>
      <c r="J16" s="13"/>
    </row>
    <row r="17" s="1" customFormat="1" ht="14" customHeight="1" spans="1:10">
      <c r="A17" s="13">
        <v>14</v>
      </c>
      <c r="B17" s="14" t="s">
        <v>109</v>
      </c>
      <c r="C17" s="13">
        <v>2</v>
      </c>
      <c r="D17" s="13" t="s">
        <v>92</v>
      </c>
      <c r="E17" s="13">
        <v>16</v>
      </c>
      <c r="F17" s="13">
        <v>3.5</v>
      </c>
      <c r="G17" s="13">
        <v>3.5</v>
      </c>
      <c r="H17" s="15">
        <v>308.32</v>
      </c>
      <c r="I17" s="24">
        <f t="shared" si="0"/>
        <v>616.64</v>
      </c>
      <c r="J17" s="13"/>
    </row>
    <row r="18" s="1" customFormat="1" ht="14" customHeight="1" spans="1:10">
      <c r="A18" s="13">
        <v>15</v>
      </c>
      <c r="B18" s="14"/>
      <c r="C18" s="13">
        <v>2</v>
      </c>
      <c r="D18" s="13" t="s">
        <v>92</v>
      </c>
      <c r="E18" s="13">
        <v>13.5</v>
      </c>
      <c r="F18" s="13">
        <v>3</v>
      </c>
      <c r="G18" s="13">
        <v>2.8</v>
      </c>
      <c r="H18" s="15">
        <v>308.32</v>
      </c>
      <c r="I18" s="24">
        <f t="shared" si="0"/>
        <v>616.64</v>
      </c>
      <c r="J18" s="13"/>
    </row>
    <row r="19" s="1" customFormat="1" ht="14" customHeight="1" spans="1:10">
      <c r="A19" s="13">
        <v>16</v>
      </c>
      <c r="B19" s="14" t="s">
        <v>110</v>
      </c>
      <c r="C19" s="13">
        <v>1</v>
      </c>
      <c r="D19" s="13" t="s">
        <v>92</v>
      </c>
      <c r="E19" s="13"/>
      <c r="F19" s="13">
        <v>4.5</v>
      </c>
      <c r="G19" s="13">
        <v>3.5</v>
      </c>
      <c r="H19" s="15">
        <v>355.76</v>
      </c>
      <c r="I19" s="24">
        <f t="shared" si="0"/>
        <v>355.76</v>
      </c>
      <c r="J19" s="13"/>
    </row>
    <row r="20" s="1" customFormat="1" ht="14" customHeight="1" spans="1:10">
      <c r="A20" s="13">
        <v>17</v>
      </c>
      <c r="B20" s="14" t="s">
        <v>110</v>
      </c>
      <c r="C20" s="13">
        <v>4</v>
      </c>
      <c r="D20" s="13" t="s">
        <v>92</v>
      </c>
      <c r="E20" s="13"/>
      <c r="F20" s="13">
        <v>5.5</v>
      </c>
      <c r="G20" s="13">
        <v>4</v>
      </c>
      <c r="H20" s="15">
        <v>355.76</v>
      </c>
      <c r="I20" s="24">
        <f t="shared" si="0"/>
        <v>1423.04</v>
      </c>
      <c r="J20" s="13"/>
    </row>
    <row r="21" s="1" customFormat="1" ht="14" customHeight="1" spans="1:10">
      <c r="A21" s="13">
        <v>18</v>
      </c>
      <c r="B21" s="14" t="s">
        <v>110</v>
      </c>
      <c r="C21" s="13">
        <v>1</v>
      </c>
      <c r="D21" s="13" t="s">
        <v>92</v>
      </c>
      <c r="E21" s="13"/>
      <c r="F21" s="13">
        <v>5.5</v>
      </c>
      <c r="G21" s="13">
        <v>4</v>
      </c>
      <c r="H21" s="15">
        <v>355.76</v>
      </c>
      <c r="I21" s="24">
        <f t="shared" si="0"/>
        <v>355.76</v>
      </c>
      <c r="J21" s="13"/>
    </row>
    <row r="22" s="1" customFormat="1" ht="14" customHeight="1" spans="1:10">
      <c r="A22" s="13">
        <v>19</v>
      </c>
      <c r="B22" s="14" t="s">
        <v>110</v>
      </c>
      <c r="C22" s="13">
        <v>2</v>
      </c>
      <c r="D22" s="13" t="s">
        <v>92</v>
      </c>
      <c r="E22" s="13"/>
      <c r="F22" s="13">
        <v>2.2</v>
      </c>
      <c r="G22" s="13">
        <v>1.5</v>
      </c>
      <c r="H22" s="15">
        <v>355.76</v>
      </c>
      <c r="I22" s="24">
        <f t="shared" si="0"/>
        <v>711.52</v>
      </c>
      <c r="J22" s="13"/>
    </row>
    <row r="23" s="1" customFormat="1" ht="14" customHeight="1" spans="1:10">
      <c r="A23" s="13">
        <v>20</v>
      </c>
      <c r="B23" s="14" t="s">
        <v>111</v>
      </c>
      <c r="C23" s="13">
        <v>1</v>
      </c>
      <c r="D23" s="13" t="s">
        <v>92</v>
      </c>
      <c r="E23" s="13"/>
      <c r="F23" s="13">
        <v>4.5</v>
      </c>
      <c r="G23" s="13">
        <v>4</v>
      </c>
      <c r="H23" s="15">
        <v>355.76</v>
      </c>
      <c r="I23" s="24">
        <f t="shared" si="0"/>
        <v>355.76</v>
      </c>
      <c r="J23" s="13"/>
    </row>
    <row r="24" s="1" customFormat="1" ht="14" customHeight="1" spans="1:10">
      <c r="A24" s="13">
        <v>21</v>
      </c>
      <c r="B24" s="14" t="s">
        <v>111</v>
      </c>
      <c r="C24" s="13">
        <v>1</v>
      </c>
      <c r="D24" s="13" t="s">
        <v>92</v>
      </c>
      <c r="E24" s="13"/>
      <c r="F24" s="13">
        <v>4</v>
      </c>
      <c r="G24" s="13">
        <v>4.5</v>
      </c>
      <c r="H24" s="15">
        <v>355.76</v>
      </c>
      <c r="I24" s="24">
        <f t="shared" si="0"/>
        <v>355.76</v>
      </c>
      <c r="J24" s="13" t="s">
        <v>104</v>
      </c>
    </row>
    <row r="25" s="1" customFormat="1" ht="14" customHeight="1" spans="1:10">
      <c r="A25" s="13">
        <v>22</v>
      </c>
      <c r="B25" s="17" t="s">
        <v>112</v>
      </c>
      <c r="C25" s="13">
        <v>1</v>
      </c>
      <c r="D25" s="13" t="s">
        <v>92</v>
      </c>
      <c r="E25" s="13"/>
      <c r="F25" s="13">
        <v>6</v>
      </c>
      <c r="G25" s="13">
        <v>2.5</v>
      </c>
      <c r="H25" s="15">
        <v>830.1</v>
      </c>
      <c r="I25" s="24">
        <f t="shared" si="0"/>
        <v>830.1</v>
      </c>
      <c r="J25" s="13"/>
    </row>
    <row r="26" s="1" customFormat="1" ht="14" customHeight="1" spans="1:10">
      <c r="A26" s="13">
        <v>23</v>
      </c>
      <c r="B26" s="14" t="s">
        <v>113</v>
      </c>
      <c r="C26" s="13">
        <v>4</v>
      </c>
      <c r="D26" s="13" t="s">
        <v>92</v>
      </c>
      <c r="E26" s="13"/>
      <c r="F26" s="13">
        <v>2.5</v>
      </c>
      <c r="G26" s="13">
        <v>4</v>
      </c>
      <c r="H26" s="15">
        <v>308.32</v>
      </c>
      <c r="I26" s="24">
        <f t="shared" si="0"/>
        <v>1233.28</v>
      </c>
      <c r="J26" s="13"/>
    </row>
    <row r="27" s="1" customFormat="1" ht="14" customHeight="1" spans="1:10">
      <c r="A27" s="13">
        <v>24</v>
      </c>
      <c r="B27" s="14" t="s">
        <v>114</v>
      </c>
      <c r="C27" s="13">
        <v>1</v>
      </c>
      <c r="D27" s="13" t="s">
        <v>92</v>
      </c>
      <c r="E27" s="13"/>
      <c r="F27" s="13">
        <v>5</v>
      </c>
      <c r="G27" s="13">
        <v>5</v>
      </c>
      <c r="H27" s="15">
        <v>1185.86</v>
      </c>
      <c r="I27" s="24">
        <f t="shared" si="0"/>
        <v>1185.86</v>
      </c>
      <c r="J27" s="13"/>
    </row>
    <row r="28" s="1" customFormat="1" ht="14" customHeight="1" spans="1:10">
      <c r="A28" s="13">
        <v>25</v>
      </c>
      <c r="B28" s="14"/>
      <c r="C28" s="13">
        <v>1</v>
      </c>
      <c r="D28" s="13" t="s">
        <v>92</v>
      </c>
      <c r="E28" s="13"/>
      <c r="F28" s="13">
        <v>5</v>
      </c>
      <c r="G28" s="13">
        <v>3.5</v>
      </c>
      <c r="H28" s="15">
        <v>1185.86</v>
      </c>
      <c r="I28" s="24">
        <f t="shared" si="0"/>
        <v>1185.86</v>
      </c>
      <c r="J28" s="13" t="s">
        <v>115</v>
      </c>
    </row>
    <row r="29" s="1" customFormat="1" ht="14" customHeight="1" spans="1:10">
      <c r="A29" s="13">
        <v>26</v>
      </c>
      <c r="B29" s="14"/>
      <c r="C29" s="13">
        <v>1</v>
      </c>
      <c r="D29" s="13" t="s">
        <v>92</v>
      </c>
      <c r="E29" s="13"/>
      <c r="F29" s="13">
        <v>4</v>
      </c>
      <c r="G29" s="13">
        <v>5</v>
      </c>
      <c r="H29" s="15">
        <v>1185.86</v>
      </c>
      <c r="I29" s="24">
        <f t="shared" si="0"/>
        <v>1185.86</v>
      </c>
      <c r="J29" s="13"/>
    </row>
    <row r="30" s="1" customFormat="1" ht="14" customHeight="1" spans="1:10">
      <c r="A30" s="13">
        <v>27</v>
      </c>
      <c r="B30" s="14" t="s">
        <v>116</v>
      </c>
      <c r="C30" s="13">
        <v>1</v>
      </c>
      <c r="D30" s="13" t="s">
        <v>92</v>
      </c>
      <c r="E30" s="13"/>
      <c r="F30" s="13">
        <v>4.5</v>
      </c>
      <c r="G30" s="13">
        <v>4.5</v>
      </c>
      <c r="H30" s="15">
        <v>830.1</v>
      </c>
      <c r="I30" s="24">
        <f t="shared" si="0"/>
        <v>830.1</v>
      </c>
      <c r="J30" s="13"/>
    </row>
    <row r="31" s="1" customFormat="1" ht="14" customHeight="1" spans="1:10">
      <c r="A31" s="13">
        <v>28</v>
      </c>
      <c r="B31" s="14"/>
      <c r="C31" s="13">
        <v>1</v>
      </c>
      <c r="D31" s="13" t="s">
        <v>92</v>
      </c>
      <c r="E31" s="13"/>
      <c r="F31" s="13">
        <v>4.2</v>
      </c>
      <c r="G31" s="13">
        <v>3</v>
      </c>
      <c r="H31" s="15">
        <v>355.76</v>
      </c>
      <c r="I31" s="24">
        <f t="shared" si="0"/>
        <v>355.76</v>
      </c>
      <c r="J31" s="13"/>
    </row>
    <row r="32" s="1" customFormat="1" ht="14" customHeight="1" spans="1:10">
      <c r="A32" s="13">
        <v>29</v>
      </c>
      <c r="B32" s="17" t="s">
        <v>117</v>
      </c>
      <c r="C32" s="13">
        <v>3</v>
      </c>
      <c r="D32" s="13" t="s">
        <v>92</v>
      </c>
      <c r="E32" s="13"/>
      <c r="F32" s="13">
        <v>4</v>
      </c>
      <c r="G32" s="13">
        <v>4</v>
      </c>
      <c r="H32" s="15">
        <v>830.1</v>
      </c>
      <c r="I32" s="24">
        <f t="shared" si="0"/>
        <v>2490.3</v>
      </c>
      <c r="J32" s="13"/>
    </row>
    <row r="33" s="1" customFormat="1" ht="14" customHeight="1" spans="1:10">
      <c r="A33" s="13">
        <v>30</v>
      </c>
      <c r="B33" s="17"/>
      <c r="C33" s="13">
        <v>5</v>
      </c>
      <c r="D33" s="13" t="s">
        <v>92</v>
      </c>
      <c r="E33" s="13"/>
      <c r="F33" s="13">
        <v>3.5</v>
      </c>
      <c r="G33" s="13">
        <v>3</v>
      </c>
      <c r="H33" s="15">
        <v>830.1</v>
      </c>
      <c r="I33" s="24">
        <f t="shared" si="0"/>
        <v>4150.5</v>
      </c>
      <c r="J33" s="13"/>
    </row>
    <row r="34" s="1" customFormat="1" ht="14" customHeight="1" spans="1:10">
      <c r="A34" s="13">
        <v>31</v>
      </c>
      <c r="B34" s="17"/>
      <c r="C34" s="13">
        <v>5</v>
      </c>
      <c r="D34" s="13" t="s">
        <v>92</v>
      </c>
      <c r="E34" s="13"/>
      <c r="F34" s="13">
        <v>2.5</v>
      </c>
      <c r="G34" s="13">
        <v>2.5</v>
      </c>
      <c r="H34" s="15">
        <v>830.1</v>
      </c>
      <c r="I34" s="24">
        <f t="shared" si="0"/>
        <v>4150.5</v>
      </c>
      <c r="J34" s="13"/>
    </row>
    <row r="35" s="1" customFormat="1" ht="14" customHeight="1" spans="1:10">
      <c r="A35" s="13">
        <v>32</v>
      </c>
      <c r="B35" s="14" t="s">
        <v>118</v>
      </c>
      <c r="C35" s="13">
        <v>3</v>
      </c>
      <c r="D35" s="13" t="s">
        <v>92</v>
      </c>
      <c r="E35" s="13"/>
      <c r="F35" s="13">
        <v>2.7</v>
      </c>
      <c r="G35" s="13">
        <v>2</v>
      </c>
      <c r="H35" s="15">
        <v>237.17</v>
      </c>
      <c r="I35" s="24">
        <f t="shared" si="0"/>
        <v>711.51</v>
      </c>
      <c r="J35" s="13"/>
    </row>
    <row r="36" s="1" customFormat="1" ht="14" customHeight="1" spans="1:10">
      <c r="A36" s="13">
        <v>33</v>
      </c>
      <c r="B36" s="14"/>
      <c r="C36" s="13">
        <v>3</v>
      </c>
      <c r="D36" s="13" t="s">
        <v>92</v>
      </c>
      <c r="E36" s="13"/>
      <c r="F36" s="13">
        <v>3.5</v>
      </c>
      <c r="G36" s="13">
        <v>2</v>
      </c>
      <c r="H36" s="15">
        <v>237.17</v>
      </c>
      <c r="I36" s="24">
        <f t="shared" si="0"/>
        <v>711.51</v>
      </c>
      <c r="J36" s="13"/>
    </row>
    <row r="37" s="1" customFormat="1" ht="14" customHeight="1" spans="1:10">
      <c r="A37" s="13">
        <v>34</v>
      </c>
      <c r="B37" s="14"/>
      <c r="C37" s="13">
        <v>5</v>
      </c>
      <c r="D37" s="13" t="s">
        <v>92</v>
      </c>
      <c r="E37" s="13"/>
      <c r="F37" s="13">
        <v>4.5</v>
      </c>
      <c r="G37" s="13">
        <v>2</v>
      </c>
      <c r="H37" s="15">
        <v>237.17</v>
      </c>
      <c r="I37" s="24">
        <f t="shared" si="0"/>
        <v>1185.85</v>
      </c>
      <c r="J37" s="13"/>
    </row>
    <row r="38" s="1" customFormat="1" ht="14" customHeight="1" spans="1:10">
      <c r="A38" s="13">
        <v>35</v>
      </c>
      <c r="B38" s="14"/>
      <c r="C38" s="13">
        <v>1</v>
      </c>
      <c r="D38" s="13" t="s">
        <v>92</v>
      </c>
      <c r="E38" s="13"/>
      <c r="F38" s="13">
        <v>5.5</v>
      </c>
      <c r="G38" s="13">
        <v>2</v>
      </c>
      <c r="H38" s="15">
        <v>237.17</v>
      </c>
      <c r="I38" s="24">
        <f t="shared" si="0"/>
        <v>237.17</v>
      </c>
      <c r="J38" s="13"/>
    </row>
    <row r="39" s="1" customFormat="1" ht="14" customHeight="1" spans="1:10">
      <c r="A39" s="13">
        <v>36</v>
      </c>
      <c r="B39" s="17" t="s">
        <v>119</v>
      </c>
      <c r="C39" s="13">
        <v>1</v>
      </c>
      <c r="D39" s="13" t="s">
        <v>92</v>
      </c>
      <c r="E39" s="13"/>
      <c r="F39" s="13">
        <v>2.5</v>
      </c>
      <c r="G39" s="13">
        <v>3</v>
      </c>
      <c r="H39" s="15">
        <v>355.76</v>
      </c>
      <c r="I39" s="24">
        <f t="shared" si="0"/>
        <v>355.76</v>
      </c>
      <c r="J39" s="13"/>
    </row>
    <row r="40" s="1" customFormat="1" ht="14" customHeight="1" spans="1:10">
      <c r="A40" s="13">
        <v>37</v>
      </c>
      <c r="B40" s="17" t="s">
        <v>120</v>
      </c>
      <c r="C40" s="13">
        <v>2</v>
      </c>
      <c r="D40" s="13" t="s">
        <v>121</v>
      </c>
      <c r="E40" s="13"/>
      <c r="F40" s="13">
        <v>4</v>
      </c>
      <c r="G40" s="13">
        <v>2.5</v>
      </c>
      <c r="H40" s="15">
        <v>355.76</v>
      </c>
      <c r="I40" s="24">
        <f t="shared" si="0"/>
        <v>711.52</v>
      </c>
      <c r="J40" s="13"/>
    </row>
    <row r="41" s="1" customFormat="1" ht="14" customHeight="1" spans="1:10">
      <c r="A41" s="13">
        <v>38</v>
      </c>
      <c r="B41" s="17"/>
      <c r="C41" s="13">
        <v>4</v>
      </c>
      <c r="D41" s="13" t="s">
        <v>121</v>
      </c>
      <c r="E41" s="13"/>
      <c r="F41" s="13">
        <v>2.5</v>
      </c>
      <c r="G41" s="13">
        <v>2.5</v>
      </c>
      <c r="H41" s="15">
        <v>355.76</v>
      </c>
      <c r="I41" s="24">
        <f t="shared" si="0"/>
        <v>1423.04</v>
      </c>
      <c r="J41" s="13"/>
    </row>
    <row r="42" s="1" customFormat="1" ht="14" customHeight="1" spans="1:10">
      <c r="A42" s="13">
        <v>39</v>
      </c>
      <c r="B42" s="17" t="s">
        <v>122</v>
      </c>
      <c r="C42" s="13">
        <v>10</v>
      </c>
      <c r="D42" s="13" t="s">
        <v>92</v>
      </c>
      <c r="E42" s="13"/>
      <c r="F42" s="13">
        <v>2</v>
      </c>
      <c r="G42" s="13">
        <v>2</v>
      </c>
      <c r="H42" s="15">
        <v>142.3</v>
      </c>
      <c r="I42" s="24">
        <f t="shared" si="0"/>
        <v>1423</v>
      </c>
      <c r="J42" s="13"/>
    </row>
    <row r="43" s="1" customFormat="1" ht="14" customHeight="1" spans="1:10">
      <c r="A43" s="13">
        <v>40</v>
      </c>
      <c r="B43" s="14" t="s">
        <v>123</v>
      </c>
      <c r="C43" s="13">
        <v>2</v>
      </c>
      <c r="D43" s="13" t="s">
        <v>92</v>
      </c>
      <c r="E43" s="13"/>
      <c r="F43" s="13">
        <v>3</v>
      </c>
      <c r="G43" s="13">
        <v>2</v>
      </c>
      <c r="H43" s="15">
        <v>830.1</v>
      </c>
      <c r="I43" s="24">
        <f t="shared" si="0"/>
        <v>1660.2</v>
      </c>
      <c r="J43" s="13"/>
    </row>
    <row r="44" s="1" customFormat="1" ht="14" customHeight="1" spans="1:10">
      <c r="A44" s="13">
        <v>41</v>
      </c>
      <c r="B44" s="14" t="s">
        <v>124</v>
      </c>
      <c r="C44" s="13">
        <v>1</v>
      </c>
      <c r="D44" s="13" t="s">
        <v>92</v>
      </c>
      <c r="E44" s="13"/>
      <c r="F44" s="13">
        <v>2.8</v>
      </c>
      <c r="G44" s="13">
        <v>3</v>
      </c>
      <c r="H44" s="15">
        <v>355.76</v>
      </c>
      <c r="I44" s="24">
        <f t="shared" si="0"/>
        <v>355.76</v>
      </c>
      <c r="J44" s="13"/>
    </row>
    <row r="45" s="1" customFormat="1" ht="14" customHeight="1" spans="1:10">
      <c r="A45" s="13">
        <v>42</v>
      </c>
      <c r="B45" s="14" t="s">
        <v>125</v>
      </c>
      <c r="C45" s="13">
        <v>2</v>
      </c>
      <c r="D45" s="13" t="s">
        <v>92</v>
      </c>
      <c r="E45" s="13"/>
      <c r="F45" s="13">
        <v>2.5</v>
      </c>
      <c r="G45" s="13">
        <v>2.5</v>
      </c>
      <c r="H45" s="15">
        <v>830.1</v>
      </c>
      <c r="I45" s="24">
        <f t="shared" si="0"/>
        <v>1660.2</v>
      </c>
      <c r="J45" s="13"/>
    </row>
    <row r="46" s="1" customFormat="1" ht="14" customHeight="1" spans="1:10">
      <c r="A46" s="13">
        <v>43</v>
      </c>
      <c r="B46" s="14" t="s">
        <v>126</v>
      </c>
      <c r="C46" s="13">
        <v>1</v>
      </c>
      <c r="D46" s="13" t="s">
        <v>92</v>
      </c>
      <c r="E46" s="13">
        <v>10</v>
      </c>
      <c r="F46" s="13">
        <v>3.5</v>
      </c>
      <c r="G46" s="13">
        <v>2.5</v>
      </c>
      <c r="H46" s="15">
        <v>237.17</v>
      </c>
      <c r="I46" s="24">
        <f t="shared" si="0"/>
        <v>237.17</v>
      </c>
      <c r="J46" s="13"/>
    </row>
    <row r="47" s="1" customFormat="1" ht="14" customHeight="1" spans="1:10">
      <c r="A47" s="13">
        <v>44</v>
      </c>
      <c r="B47" s="17" t="s">
        <v>119</v>
      </c>
      <c r="C47" s="13">
        <v>1</v>
      </c>
      <c r="D47" s="13" t="s">
        <v>92</v>
      </c>
      <c r="E47" s="13"/>
      <c r="F47" s="13">
        <v>2</v>
      </c>
      <c r="G47" s="13">
        <v>2</v>
      </c>
      <c r="H47" s="15">
        <v>355.76</v>
      </c>
      <c r="I47" s="24">
        <f t="shared" si="0"/>
        <v>355.76</v>
      </c>
      <c r="J47" s="13"/>
    </row>
    <row r="48" s="1" customFormat="1" ht="14" customHeight="1" spans="1:10">
      <c r="A48" s="13">
        <v>45</v>
      </c>
      <c r="B48" s="17" t="s">
        <v>112</v>
      </c>
      <c r="C48" s="13">
        <v>1</v>
      </c>
      <c r="D48" s="13" t="s">
        <v>92</v>
      </c>
      <c r="E48" s="13"/>
      <c r="F48" s="13">
        <v>6</v>
      </c>
      <c r="G48" s="13">
        <v>2.5</v>
      </c>
      <c r="H48" s="15">
        <v>830.1</v>
      </c>
      <c r="I48" s="24">
        <f t="shared" si="0"/>
        <v>830.1</v>
      </c>
      <c r="J48" s="13"/>
    </row>
    <row r="49" s="1" customFormat="1" ht="14" customHeight="1" spans="1:10">
      <c r="A49" s="13">
        <v>46</v>
      </c>
      <c r="B49" s="14" t="s">
        <v>127</v>
      </c>
      <c r="C49" s="13">
        <v>2</v>
      </c>
      <c r="D49" s="13" t="s">
        <v>128</v>
      </c>
      <c r="E49" s="13"/>
      <c r="F49" s="13"/>
      <c r="G49" s="13"/>
      <c r="H49" s="15">
        <v>-2500</v>
      </c>
      <c r="I49" s="24">
        <f t="shared" si="0"/>
        <v>-5000</v>
      </c>
      <c r="J49" s="13"/>
    </row>
    <row r="50" s="1" customFormat="1" ht="14" customHeight="1" spans="1:10">
      <c r="A50" s="13">
        <v>47</v>
      </c>
      <c r="B50" s="10" t="s">
        <v>129</v>
      </c>
      <c r="C50" s="10"/>
      <c r="D50" s="10"/>
      <c r="E50" s="10"/>
      <c r="F50" s="10"/>
      <c r="G50" s="10"/>
      <c r="H50" s="18"/>
      <c r="I50" s="18">
        <f>SUM(I4:I49)</f>
        <v>43786.17</v>
      </c>
      <c r="J50" s="9"/>
    </row>
    <row r="51" s="1" customFormat="1" ht="14" customHeight="1" spans="1:10">
      <c r="A51" s="13">
        <v>48</v>
      </c>
      <c r="B51" s="19" t="s">
        <v>130</v>
      </c>
      <c r="C51" s="20"/>
      <c r="D51" s="21"/>
      <c r="E51" s="9"/>
      <c r="F51" s="9"/>
      <c r="G51" s="9"/>
      <c r="H51" s="18"/>
      <c r="I51" s="27">
        <v>43700</v>
      </c>
      <c r="J51" s="9"/>
    </row>
    <row r="52" ht="14.25" spans="1:10">
      <c r="A52" s="22"/>
      <c r="B52" s="23" t="s">
        <v>131</v>
      </c>
      <c r="C52" s="22"/>
      <c r="D52" s="22"/>
      <c r="E52" s="22"/>
      <c r="F52" s="22"/>
      <c r="G52" s="22" t="s">
        <v>132</v>
      </c>
      <c r="H52" s="22"/>
      <c r="I52" s="22"/>
      <c r="J52" s="22"/>
    </row>
    <row r="53" ht="14.25" spans="1:10">
      <c r="A53" s="22"/>
      <c r="B53" s="23" t="s">
        <v>133</v>
      </c>
      <c r="C53" s="22"/>
      <c r="D53" s="22"/>
      <c r="E53" s="22"/>
      <c r="F53" s="22"/>
      <c r="G53" s="22" t="s">
        <v>133</v>
      </c>
      <c r="H53" s="22"/>
      <c r="I53" s="22"/>
      <c r="J53" s="22"/>
    </row>
  </sheetData>
  <mergeCells count="10">
    <mergeCell ref="A1:J1"/>
    <mergeCell ref="B3:D3"/>
    <mergeCell ref="B51:D51"/>
    <mergeCell ref="B10:B14"/>
    <mergeCell ref="B17:B18"/>
    <mergeCell ref="B27:B29"/>
    <mergeCell ref="B30:B31"/>
    <mergeCell ref="B32:B34"/>
    <mergeCell ref="B35:B38"/>
    <mergeCell ref="B40:B41"/>
  </mergeCells>
  <pageMargins left="0.751388888888889" right="0.751388888888889" top="0.393055555555556" bottom="0.393055555555556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</cp:lastModifiedBy>
  <dcterms:created xsi:type="dcterms:W3CDTF">2013-11-22T07:50:00Z</dcterms:created>
  <cp:lastPrinted>2019-10-18T09:13:00Z</cp:lastPrinted>
  <dcterms:modified xsi:type="dcterms:W3CDTF">2023-03-04T04:02:07Z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4EA3C307227743AA807097C2548033F0</vt:lpwstr>
  </property>
</Properties>
</file>