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310"/>
  </bookViews>
  <sheets>
    <sheet name="进度款费用计算明细表（第1次）" sheetId="8" r:id="rId1"/>
  </sheets>
  <definedNames>
    <definedName name="_xlnm.Print_Area" localSheetId="0">'进度款费用计算明细表（第1次）'!$A$1:$O$23</definedName>
  </definedNames>
  <calcPr calcId="144525"/>
</workbook>
</file>

<file path=xl/sharedStrings.xml><?xml version="1.0" encoding="utf-8"?>
<sst xmlns="http://schemas.openxmlformats.org/spreadsheetml/2006/main" count="55" uniqueCount="54">
  <si>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</si>
  <si>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</si>
  <si>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</si>
  <si>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</si>
  <si>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</si>
  <si>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</si>
  <si>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</si>
  <si>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</si>
  <si>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</si>
  <si>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</si>
  <si>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</si>
  <si>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</si>
  <si>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</si>
  <si>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</si>
  <si>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</si>
  <si>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</si>
  <si>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</si>
  <si>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</si>
  <si>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</si>
  <si>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</si>
  <si>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</si>
  <si>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</si>
  <si>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</si>
  <si>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</si>
  <si>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</si>
  <si>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</si>
  <si>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</si>
  <si>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</si>
  <si>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</si>
  <si>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</si>
  <si>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</si>
  <si>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地下车库</t>
  </si>
  <si>
    <t>地库第一、第二、第七防火分区(面积约 8933.00m2) 砌体、二次结构及粉刷工作</t>
  </si>
  <si>
    <t>19#楼</t>
  </si>
  <si>
    <t>19#楼地下主体结构</t>
  </si>
  <si>
    <t>19#楼地上1-4层主体结构</t>
  </si>
  <si>
    <t>山水文苑S1地块19#给排水（4层以下）</t>
  </si>
  <si>
    <t>山水文苑S1地块19#暖通（4层以下）</t>
  </si>
  <si>
    <t>山水文苑S1地块19#楼-电气预埋（4层以下）</t>
  </si>
  <si>
    <t>中浩德山水文苑6#楼砌体、二次结构工程</t>
  </si>
  <si>
    <t>中浩德山水文苑6#楼砌体及二次结构</t>
  </si>
  <si>
    <t>中浩德山水文苑10#楼砌体、二次结构工程</t>
  </si>
  <si>
    <t>中浩德山水文苑10#楼砌体及二次结构</t>
  </si>
  <si>
    <t>16#楼</t>
  </si>
  <si>
    <t>中浩德山水文苑16#屋面工程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</si>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</sst>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16" borderId="2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0" borderId="0"/>
  </cellStyleXfs>
  <cellXfs count="7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0" fontId="8" fillId="4" borderId="1" xfId="11" applyNumberFormat="1" applyFont="1" applyFill="1" applyBorder="1" applyAlignment="1">
      <alignment horizontal="center" vertical="center"/>
    </xf>
    <xf numFmtId="176" fontId="8" fillId="0" borderId="1" xfId="1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10" fontId="8" fillId="6" borderId="1" xfId="11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8" fillId="4" borderId="1" xfId="11" applyNumberFormat="1" applyFont="1" applyFill="1" applyBorder="1" applyAlignment="1">
      <alignment horizontal="center" vertical="center"/>
    </xf>
    <xf numFmtId="4" fontId="10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4" borderId="1" xfId="49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C23" sqref="C23"/>
    </sheetView>
  </sheetViews>
  <sheetFormatPr defaultColWidth="9" defaultRowHeight="13.5"/>
  <cols>
    <col min="1" max="1" width="3.875" style="2" customWidth="1"/>
    <col min="2" max="2" width="34.5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7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8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8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49" t="s">
        <v>24</v>
      </c>
      <c r="J4" s="14" t="s">
        <v>25</v>
      </c>
      <c r="K4" s="50" t="s">
        <v>26</v>
      </c>
      <c r="L4" s="51" t="s">
        <v>27</v>
      </c>
      <c r="M4" s="14" t="s">
        <v>28</v>
      </c>
      <c r="N4" s="14" t="s">
        <v>29</v>
      </c>
      <c r="O4" s="52" t="s">
        <v>30</v>
      </c>
    </row>
    <row r="5" ht="17.25" customHeight="1" spans="1:17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53"/>
      <c r="J5" s="18">
        <f>SUM(J6:J6)</f>
        <v>197366.058471686</v>
      </c>
      <c r="K5" s="18"/>
      <c r="L5" s="54"/>
      <c r="M5" s="18"/>
      <c r="N5" s="18"/>
      <c r="O5" s="55"/>
      <c r="Q5" s="74"/>
    </row>
    <row r="6" ht="30" customHeight="1" spans="1:17">
      <c r="A6" s="19"/>
      <c r="B6" s="20" t="s">
        <v>32</v>
      </c>
      <c r="C6" s="21"/>
      <c r="D6" s="21"/>
      <c r="E6" s="22"/>
      <c r="F6" s="23"/>
      <c r="G6" s="24"/>
      <c r="H6" s="25">
        <f>538135.14*8933/19485.26</f>
        <v>246707.573089607</v>
      </c>
      <c r="I6" s="56">
        <v>0.8</v>
      </c>
      <c r="J6" s="25">
        <f>H6*I6</f>
        <v>197366.058471686</v>
      </c>
      <c r="K6" s="33"/>
      <c r="L6" s="57"/>
      <c r="M6" s="24"/>
      <c r="N6" s="28"/>
      <c r="O6" s="39"/>
      <c r="Q6" s="74"/>
    </row>
    <row r="7" ht="18.95" customHeight="1" spans="1:17">
      <c r="A7" s="15">
        <v>2</v>
      </c>
      <c r="B7" s="26" t="s">
        <v>33</v>
      </c>
      <c r="C7" s="16"/>
      <c r="D7" s="16"/>
      <c r="E7" s="15"/>
      <c r="F7" s="17"/>
      <c r="G7" s="18"/>
      <c r="H7" s="18"/>
      <c r="I7" s="53"/>
      <c r="J7" s="18">
        <f>J8+J9+J10+J11+J12</f>
        <v>3303261.288</v>
      </c>
      <c r="K7" s="58"/>
      <c r="L7" s="54"/>
      <c r="M7" s="18"/>
      <c r="N7" s="18"/>
      <c r="O7" s="55"/>
      <c r="Q7" s="74"/>
    </row>
    <row r="8" ht="18.95" customHeight="1" spans="1:17">
      <c r="A8" s="19"/>
      <c r="B8" s="27" t="s">
        <v>34</v>
      </c>
      <c r="C8" s="21"/>
      <c r="D8" s="21"/>
      <c r="E8" s="22"/>
      <c r="F8" s="23"/>
      <c r="G8" s="28"/>
      <c r="H8" s="21">
        <v>2775740.38</v>
      </c>
      <c r="I8" s="56">
        <v>0.8</v>
      </c>
      <c r="J8" s="59">
        <f>H8*I8</f>
        <v>2220592.304</v>
      </c>
      <c r="K8" s="33"/>
      <c r="L8" s="57"/>
      <c r="M8" s="60"/>
      <c r="N8" s="28"/>
      <c r="O8" s="39"/>
      <c r="Q8" s="74"/>
    </row>
    <row r="9" ht="18.95" customHeight="1" spans="1:17">
      <c r="A9" s="19"/>
      <c r="B9" s="27" t="s">
        <v>35</v>
      </c>
      <c r="C9" s="21"/>
      <c r="D9" s="21"/>
      <c r="E9" s="22"/>
      <c r="F9" s="23"/>
      <c r="G9" s="28"/>
      <c r="H9" s="29">
        <v>1282298.85</v>
      </c>
      <c r="I9" s="56">
        <v>0.8</v>
      </c>
      <c r="J9" s="59">
        <f>H9*I9</f>
        <v>1025839.08</v>
      </c>
      <c r="K9" s="33"/>
      <c r="L9" s="57"/>
      <c r="M9" s="60"/>
      <c r="N9" s="28"/>
      <c r="O9" s="39"/>
      <c r="Q9" s="74"/>
    </row>
    <row r="10" ht="18.95" customHeight="1" spans="1:17">
      <c r="A10" s="19"/>
      <c r="B10" s="27" t="s">
        <v>36</v>
      </c>
      <c r="C10" s="21"/>
      <c r="D10" s="21"/>
      <c r="E10" s="22"/>
      <c r="F10" s="23"/>
      <c r="G10" s="28"/>
      <c r="H10" s="21">
        <v>14066.96</v>
      </c>
      <c r="I10" s="56">
        <v>0.8</v>
      </c>
      <c r="J10" s="59">
        <f>H10*I10</f>
        <v>11253.568</v>
      </c>
      <c r="K10" s="33"/>
      <c r="L10" s="57"/>
      <c r="M10" s="60"/>
      <c r="N10" s="28"/>
      <c r="O10" s="39"/>
      <c r="Q10" s="74"/>
    </row>
    <row r="11" ht="18.95" customHeight="1" spans="1:17">
      <c r="A11" s="19"/>
      <c r="B11" s="27" t="s">
        <v>37</v>
      </c>
      <c r="C11" s="21"/>
      <c r="D11" s="21"/>
      <c r="E11" s="22"/>
      <c r="F11" s="23"/>
      <c r="G11" s="28"/>
      <c r="H11" s="21">
        <v>1397.94</v>
      </c>
      <c r="I11" s="56">
        <v>0.8</v>
      </c>
      <c r="J11" s="59">
        <f t="shared" ref="J11:J16" si="0">H11*I11</f>
        <v>1118.352</v>
      </c>
      <c r="K11" s="33"/>
      <c r="L11" s="57"/>
      <c r="M11" s="60"/>
      <c r="N11" s="28"/>
      <c r="O11" s="39"/>
      <c r="Q11" s="74"/>
    </row>
    <row r="12" ht="18.95" customHeight="1" spans="1:17">
      <c r="A12" s="19"/>
      <c r="B12" s="27" t="s">
        <v>38</v>
      </c>
      <c r="C12" s="21"/>
      <c r="D12" s="21"/>
      <c r="E12" s="22"/>
      <c r="F12" s="23"/>
      <c r="G12" s="28"/>
      <c r="H12" s="21">
        <v>55572.48</v>
      </c>
      <c r="I12" s="56">
        <v>0.8</v>
      </c>
      <c r="J12" s="59">
        <f t="shared" si="0"/>
        <v>44457.984</v>
      </c>
      <c r="K12" s="33"/>
      <c r="L12" s="57"/>
      <c r="M12" s="60"/>
      <c r="N12" s="28"/>
      <c r="O12" s="39"/>
      <c r="Q12" s="74"/>
    </row>
    <row r="13" spans="1:17">
      <c r="A13" s="15">
        <v>3</v>
      </c>
      <c r="B13" s="26" t="s">
        <v>39</v>
      </c>
      <c r="C13" s="30"/>
      <c r="D13" s="30"/>
      <c r="E13" s="15"/>
      <c r="F13" s="17"/>
      <c r="G13" s="18"/>
      <c r="H13" s="18"/>
      <c r="I13" s="53"/>
      <c r="J13" s="61">
        <f>J14</f>
        <v>637189.128</v>
      </c>
      <c r="K13" s="58"/>
      <c r="L13" s="54"/>
      <c r="M13" s="18"/>
      <c r="N13" s="18"/>
      <c r="O13" s="55"/>
      <c r="Q13" s="74"/>
    </row>
    <row r="14" ht="18.95" customHeight="1" spans="1:17">
      <c r="A14" s="19"/>
      <c r="B14" s="31" t="s">
        <v>40</v>
      </c>
      <c r="C14" s="21"/>
      <c r="D14" s="21"/>
      <c r="E14" s="22"/>
      <c r="F14" s="23"/>
      <c r="G14" s="28"/>
      <c r="H14" s="28">
        <v>796486.41</v>
      </c>
      <c r="I14" s="56">
        <v>0.8</v>
      </c>
      <c r="J14" s="59">
        <f t="shared" si="0"/>
        <v>637189.128</v>
      </c>
      <c r="K14" s="33"/>
      <c r="M14" s="57"/>
      <c r="N14" s="28"/>
      <c r="O14" s="39"/>
      <c r="Q14" s="74"/>
    </row>
    <row r="15" customFormat="1" spans="1:17">
      <c r="A15" s="15">
        <v>4</v>
      </c>
      <c r="B15" s="26" t="s">
        <v>41</v>
      </c>
      <c r="C15" s="30"/>
      <c r="D15" s="30"/>
      <c r="E15" s="15"/>
      <c r="F15" s="17"/>
      <c r="G15" s="18"/>
      <c r="H15" s="18"/>
      <c r="I15" s="53"/>
      <c r="J15" s="61">
        <f>J16</f>
        <v>608830.616</v>
      </c>
      <c r="K15" s="58"/>
      <c r="L15" s="54"/>
      <c r="M15" s="18"/>
      <c r="N15" s="18"/>
      <c r="O15" s="55"/>
      <c r="P15" s="2"/>
      <c r="Q15" s="74"/>
    </row>
    <row r="16" customFormat="1" ht="18.95" customHeight="1" spans="1:17">
      <c r="A16" s="19"/>
      <c r="B16" s="31" t="s">
        <v>42</v>
      </c>
      <c r="C16" s="21"/>
      <c r="D16" s="21"/>
      <c r="E16" s="22"/>
      <c r="F16" s="23"/>
      <c r="G16" s="28"/>
      <c r="H16" s="28">
        <v>761038.27</v>
      </c>
      <c r="I16" s="56">
        <v>0.8</v>
      </c>
      <c r="J16" s="59">
        <f t="shared" si="0"/>
        <v>608830.616</v>
      </c>
      <c r="K16" s="33"/>
      <c r="L16" s="3"/>
      <c r="M16" s="57"/>
      <c r="N16" s="28"/>
      <c r="O16" s="39"/>
      <c r="P16" s="2"/>
      <c r="Q16" s="74"/>
    </row>
    <row r="17" customFormat="1" ht="18.95" customHeight="1" spans="1:17">
      <c r="A17" s="15">
        <v>5</v>
      </c>
      <c r="B17" s="26" t="s">
        <v>43</v>
      </c>
      <c r="C17" s="16"/>
      <c r="D17" s="16"/>
      <c r="E17" s="15"/>
      <c r="F17" s="32"/>
      <c r="G17" s="18"/>
      <c r="H17" s="18"/>
      <c r="I17" s="53"/>
      <c r="J17" s="18">
        <f>J18</f>
        <v>230824.872</v>
      </c>
      <c r="K17" s="58"/>
      <c r="L17" s="54"/>
      <c r="M17" s="62"/>
      <c r="N17" s="18"/>
      <c r="O17" s="55"/>
      <c r="Q17" s="74"/>
    </row>
    <row r="18" customFormat="1" ht="18.95" customHeight="1" spans="1:17">
      <c r="A18" s="19"/>
      <c r="B18" s="27" t="s">
        <v>44</v>
      </c>
      <c r="C18" s="21"/>
      <c r="D18" s="21"/>
      <c r="E18" s="22"/>
      <c r="F18" s="33"/>
      <c r="G18" s="28"/>
      <c r="H18" s="28">
        <v>288531.09</v>
      </c>
      <c r="I18" s="56">
        <v>0.8</v>
      </c>
      <c r="J18" s="28">
        <f>H18*I18</f>
        <v>230824.872</v>
      </c>
      <c r="K18" s="33"/>
      <c r="L18" s="57"/>
      <c r="M18" s="60"/>
      <c r="N18" s="28"/>
      <c r="O18" s="39"/>
      <c r="Q18" s="74"/>
    </row>
    <row r="19" s="1" customFormat="1" ht="18.95" customHeight="1" spans="1:15">
      <c r="A19" s="34">
        <v>6</v>
      </c>
      <c r="B19" s="35" t="s">
        <v>45</v>
      </c>
      <c r="C19" s="36"/>
      <c r="D19" s="36"/>
      <c r="E19" s="34"/>
      <c r="F19" s="37"/>
      <c r="G19" s="38"/>
      <c r="H19" s="38"/>
      <c r="I19" s="63"/>
      <c r="J19" s="64">
        <f>J5+J7+J13+J17</f>
        <v>4368641.34647169</v>
      </c>
      <c r="K19" s="38"/>
      <c r="L19" s="65"/>
      <c r="M19" s="38" t="s">
        <v>46</v>
      </c>
      <c r="N19" s="38" t="s">
        <v>47</v>
      </c>
      <c r="O19" s="66"/>
    </row>
    <row r="20" ht="18.95" customHeight="1" spans="1:15">
      <c r="A20" s="22"/>
      <c r="B20" s="22" t="s">
        <v>48</v>
      </c>
      <c r="C20" s="22"/>
      <c r="D20" s="22"/>
      <c r="E20" s="22"/>
      <c r="F20" s="23"/>
      <c r="G20" s="39"/>
      <c r="H20" s="39"/>
      <c r="I20" s="39"/>
      <c r="J20" s="39">
        <v>4360000</v>
      </c>
      <c r="K20" s="33"/>
      <c r="L20" s="57"/>
      <c r="M20" s="39"/>
      <c r="N20" s="39"/>
      <c r="O20" s="67" t="s">
        <v>49</v>
      </c>
    </row>
    <row r="21" ht="24.95" customHeight="1" spans="1:15">
      <c r="A21" s="40" t="s">
        <v>50</v>
      </c>
      <c r="B21" s="41"/>
      <c r="C21" s="41"/>
      <c r="D21" s="41"/>
      <c r="E21" s="41"/>
      <c r="F21" s="42"/>
      <c r="G21" s="41"/>
      <c r="H21" s="41"/>
      <c r="I21" s="41"/>
      <c r="J21" s="41"/>
      <c r="K21" s="68"/>
      <c r="L21" s="42"/>
      <c r="M21" s="41"/>
      <c r="N21" s="41"/>
      <c r="O21" s="41"/>
    </row>
    <row r="22" ht="24.95" customHeight="1" spans="1:15">
      <c r="A22" s="40" t="s">
        <v>51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ht="26.25" customHeight="1" spans="1:15">
      <c r="A23" s="43"/>
      <c r="B23" s="44"/>
      <c r="C23" s="44"/>
      <c r="D23" s="44"/>
      <c r="E23" s="44"/>
      <c r="F23" s="45"/>
      <c r="G23" s="46" t="s">
        <v>52</v>
      </c>
      <c r="H23" s="46"/>
      <c r="I23" s="46"/>
      <c r="J23" s="69"/>
      <c r="K23" s="70"/>
      <c r="L23" s="71" t="s">
        <v>53</v>
      </c>
      <c r="M23" s="72"/>
      <c r="N23" s="44"/>
      <c r="O23" s="44"/>
    </row>
    <row r="24" ht="28.5" customHeight="1" spans="1:15">
      <c r="A24" s="43"/>
      <c r="B24" s="44"/>
      <c r="C24" s="44"/>
      <c r="D24" s="44"/>
      <c r="E24" s="44"/>
      <c r="F24" s="45"/>
      <c r="J24" s="44"/>
      <c r="K24" s="73"/>
      <c r="L24" s="45"/>
      <c r="M24" s="44"/>
      <c r="N24" s="44"/>
      <c r="O24" s="44"/>
    </row>
  </sheetData>
  <sheetProtection formatCells="0" insertHyperlinks="0" autoFilter="0"/>
  <mergeCells count="18">
    <mergeCell ref="A1:O1"/>
    <mergeCell ref="F2:G2"/>
    <mergeCell ref="H2:J2"/>
    <mergeCell ref="K2:L2"/>
    <mergeCell ref="B20:E20"/>
    <mergeCell ref="A21:O21"/>
    <mergeCell ref="A22:O22"/>
    <mergeCell ref="G23:I23"/>
    <mergeCell ref="J23:K23"/>
    <mergeCell ref="L23:M23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2023-05-08T10:30:07Z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