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广告围挡等设计制作合同" sheetId="1" r:id="rId1"/>
  </sheets>
  <definedNames>
    <definedName name="_xlnm.Print_Area" localSheetId="0">广告围挡等设计制作合同!$A$1:$K$10</definedName>
  </definedNames>
  <calcPr calcId="144525"/>
</workbook>
</file>

<file path=xl/sharedStrings.xml><?xml version="1.0" encoding="utf-8"?>
<sst xmlns="http://schemas.openxmlformats.org/spreadsheetml/2006/main" count="30" uniqueCount="25">
  <si>
    <t>悠然居项目广告围挡等设计制作清单</t>
  </si>
  <si>
    <t>序号</t>
  </si>
  <si>
    <t>项目类别</t>
  </si>
  <si>
    <t>项目名称</t>
  </si>
  <si>
    <t>项目特征</t>
  </si>
  <si>
    <t>单位</t>
  </si>
  <si>
    <t>工程量</t>
  </si>
  <si>
    <t>不含税
综合单价</t>
  </si>
  <si>
    <t>不含税
合计</t>
  </si>
  <si>
    <t>税率</t>
  </si>
  <si>
    <t>含税合计</t>
  </si>
  <si>
    <t>备注</t>
  </si>
  <si>
    <t>围挡
部分</t>
  </si>
  <si>
    <t>4米围挡(东西两侧）</t>
  </si>
  <si>
    <t>1、12*12*2厚立柱；横撑及斜撑
2、不锈钢板面
3、基础开挖浇筑、回填、脚手架
4、旧围挡拆除</t>
  </si>
  <si>
    <t>㎡</t>
  </si>
  <si>
    <t>4米围挡面层</t>
  </si>
  <si>
    <t>1、铝塑板（含造型）</t>
  </si>
  <si>
    <t>2.3米围挡（西侧）</t>
  </si>
  <si>
    <t>1、2.5cm长仿真草皮</t>
  </si>
  <si>
    <t>2.3米围挡（东侧）</t>
  </si>
  <si>
    <t>2.3米草皮格栅造型</t>
  </si>
  <si>
    <t>1、镀锌方刚（间隔30米一个）
2、5.52㎡*9个</t>
  </si>
  <si>
    <t>合计</t>
  </si>
  <si>
    <t>优惠后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</si>
</sst>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view="pageBreakPreview" zoomScale="130" zoomScaleNormal="130" workbookViewId="0">
      <pane xSplit="3" ySplit="3" topLeftCell="D4" activePane="bottomRight" state="frozen"/>
      <selection/>
      <selection pane="topRight"/>
      <selection pane="bottomLeft"/>
      <selection pane="bottomRight" activeCell="A1" sqref="A1:K10"/>
    </sheetView>
  </sheetViews>
  <sheetFormatPr defaultColWidth="9" defaultRowHeight="14.25"/>
  <cols>
    <col min="1" max="1" width="4.25" style="4" customWidth="1"/>
    <col min="2" max="2" width="8.125" style="4" customWidth="1"/>
    <col min="3" max="3" width="17" style="4" customWidth="1"/>
    <col min="4" max="4" width="28.6583333333333" style="5" customWidth="1"/>
    <col min="5" max="5" width="5.625" style="4" customWidth="1"/>
    <col min="6" max="6" width="7.75" style="4" customWidth="1"/>
    <col min="7" max="8" width="12.875" style="4" customWidth="1"/>
    <col min="9" max="9" width="11.625" style="6" customWidth="1"/>
    <col min="10" max="10" width="12.4" style="4" customWidth="1"/>
    <col min="11" max="11" width="17.3083333333333" style="4" customWidth="1"/>
    <col min="12" max="16384" width="9" style="4"/>
  </cols>
  <sheetData>
    <row r="1" s="1" customFormat="1" ht="34" customHeight="1" spans="1:11">
      <c r="A1" s="7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</row>
    <row r="2" s="2" customFormat="1" ht="20" customHeight="1" spans="1:11">
      <c r="A2" s="10" t="s">
        <v>1</v>
      </c>
      <c r="B2" s="11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0" t="s">
        <v>10</v>
      </c>
      <c r="K2" s="10" t="s">
        <v>11</v>
      </c>
    </row>
    <row r="3" s="2" customFormat="1" ht="20" customHeight="1" spans="1:11">
      <c r="A3" s="10"/>
      <c r="B3" s="11"/>
      <c r="C3" s="11"/>
      <c r="D3" s="10"/>
      <c r="E3" s="10"/>
      <c r="F3" s="10"/>
      <c r="G3" s="10"/>
      <c r="H3" s="10"/>
      <c r="I3" s="22">
        <v>0.06</v>
      </c>
      <c r="J3" s="10"/>
      <c r="K3" s="10"/>
    </row>
    <row r="4" s="2" customFormat="1" ht="54" spans="1:11">
      <c r="A4" s="12">
        <v>1</v>
      </c>
      <c r="B4" s="13" t="s">
        <v>12</v>
      </c>
      <c r="C4" s="13" t="s">
        <v>13</v>
      </c>
      <c r="D4" s="14" t="s">
        <v>14</v>
      </c>
      <c r="E4" s="12" t="s">
        <v>15</v>
      </c>
      <c r="F4" s="15">
        <f>4*38</f>
        <v>152</v>
      </c>
      <c r="G4" s="15">
        <v>293.08</v>
      </c>
      <c r="H4" s="15">
        <f t="shared" ref="H4:H8" si="0">+F4*G4</f>
        <v>44548.16</v>
      </c>
      <c r="I4" s="15">
        <f>+H4*$I$3</f>
        <v>2672.8896</v>
      </c>
      <c r="J4" s="15">
        <f t="shared" ref="J4:J8" si="1">+H4+I4</f>
        <v>47221.0496</v>
      </c>
      <c r="K4" s="23"/>
    </row>
    <row r="5" s="2" customFormat="1" ht="27" customHeight="1" spans="1:11">
      <c r="A5" s="12">
        <v>2</v>
      </c>
      <c r="B5" s="13"/>
      <c r="C5" s="13" t="s">
        <v>16</v>
      </c>
      <c r="D5" s="16" t="s">
        <v>17</v>
      </c>
      <c r="E5" s="12" t="s">
        <v>15</v>
      </c>
      <c r="F5" s="15">
        <f>+F4</f>
        <v>152</v>
      </c>
      <c r="G5" s="15">
        <v>168</v>
      </c>
      <c r="H5" s="15">
        <f t="shared" si="0"/>
        <v>25536</v>
      </c>
      <c r="I5" s="15">
        <f>+H5*$I$3</f>
        <v>1532.16</v>
      </c>
      <c r="J5" s="15">
        <f t="shared" si="1"/>
        <v>27068.16</v>
      </c>
      <c r="K5" s="23"/>
    </row>
    <row r="6" s="2" customFormat="1" ht="30" customHeight="1" spans="1:11">
      <c r="A6" s="12">
        <v>3</v>
      </c>
      <c r="B6" s="13"/>
      <c r="C6" s="13" t="s">
        <v>18</v>
      </c>
      <c r="D6" s="16" t="s">
        <v>19</v>
      </c>
      <c r="E6" s="12" t="s">
        <v>15</v>
      </c>
      <c r="F6" s="15">
        <v>476.1</v>
      </c>
      <c r="G6" s="15">
        <v>28.3</v>
      </c>
      <c r="H6" s="15">
        <f t="shared" si="0"/>
        <v>13473.63</v>
      </c>
      <c r="I6" s="15">
        <f>+H6*$I$3</f>
        <v>808.4178</v>
      </c>
      <c r="J6" s="15">
        <f t="shared" si="1"/>
        <v>14282.0478</v>
      </c>
      <c r="K6" s="23"/>
    </row>
    <row r="7" s="2" customFormat="1" ht="30" customHeight="1" spans="1:11">
      <c r="A7" s="12">
        <v>4</v>
      </c>
      <c r="B7" s="13"/>
      <c r="C7" s="13" t="s">
        <v>20</v>
      </c>
      <c r="D7" s="16" t="s">
        <v>19</v>
      </c>
      <c r="E7" s="12" t="s">
        <v>15</v>
      </c>
      <c r="F7" s="15">
        <f>142.6+64</f>
        <v>206.6</v>
      </c>
      <c r="G7" s="15">
        <v>28.3</v>
      </c>
      <c r="H7" s="15">
        <f t="shared" si="0"/>
        <v>5846.78</v>
      </c>
      <c r="I7" s="15">
        <f>+H7*$I$3</f>
        <v>350.8068</v>
      </c>
      <c r="J7" s="15">
        <f t="shared" si="1"/>
        <v>6197.5868</v>
      </c>
      <c r="K7" s="23"/>
    </row>
    <row r="8" s="2" customFormat="1" ht="27" spans="1:11">
      <c r="A8" s="12">
        <v>5</v>
      </c>
      <c r="B8" s="13"/>
      <c r="C8" s="13" t="s">
        <v>21</v>
      </c>
      <c r="D8" s="16" t="s">
        <v>22</v>
      </c>
      <c r="E8" s="12" t="s">
        <v>15</v>
      </c>
      <c r="F8" s="15">
        <v>49.68</v>
      </c>
      <c r="G8" s="15">
        <v>230</v>
      </c>
      <c r="H8" s="15">
        <f t="shared" si="0"/>
        <v>11426.4</v>
      </c>
      <c r="I8" s="15">
        <f>+H8*$I$3</f>
        <v>685.584</v>
      </c>
      <c r="J8" s="15">
        <f t="shared" si="1"/>
        <v>12111.984</v>
      </c>
      <c r="K8" s="23"/>
    </row>
    <row r="9" s="2" customFormat="1" ht="31" customHeight="1" spans="1:11">
      <c r="A9" s="17"/>
      <c r="B9" s="18"/>
      <c r="C9" s="19" t="s">
        <v>23</v>
      </c>
      <c r="D9" s="19"/>
      <c r="E9" s="18"/>
      <c r="F9" s="15"/>
      <c r="G9" s="15"/>
      <c r="H9" s="15">
        <f t="shared" ref="H9:J9" si="2">SUM(H4:H8)</f>
        <v>100830.97</v>
      </c>
      <c r="I9" s="15">
        <f t="shared" si="2"/>
        <v>6049.8582</v>
      </c>
      <c r="J9" s="15">
        <f t="shared" si="2"/>
        <v>106880.8282</v>
      </c>
      <c r="K9" s="23"/>
    </row>
    <row r="10" s="3" customFormat="1" ht="31" customHeight="1" spans="1:11">
      <c r="A10" s="18"/>
      <c r="B10" s="18"/>
      <c r="C10" s="19" t="s">
        <v>24</v>
      </c>
      <c r="D10" s="19"/>
      <c r="E10" s="18"/>
      <c r="F10" s="20"/>
      <c r="G10" s="20"/>
      <c r="H10" s="20">
        <v>94500</v>
      </c>
      <c r="I10" s="20">
        <f>+H10*0.06</f>
        <v>5670</v>
      </c>
      <c r="J10" s="20">
        <f>+H10*1.06</f>
        <v>100170</v>
      </c>
      <c r="K10" s="24"/>
    </row>
    <row r="11" s="4" customFormat="1" ht="25" customHeight="1" spans="1:9">
      <c r="A11" s="21"/>
      <c r="B11" s="21"/>
      <c r="C11" s="6"/>
      <c r="D11" s="5"/>
      <c r="E11" s="6"/>
      <c r="F11" s="6"/>
      <c r="I11" s="6"/>
    </row>
    <row r="12" ht="25" customHeight="1" spans="1:10">
      <c r="A12" s="6"/>
      <c r="B12" s="6"/>
      <c r="C12" s="6"/>
      <c r="E12" s="6"/>
      <c r="F12" s="6"/>
      <c r="G12" s="6"/>
      <c r="H12" s="6"/>
      <c r="J12" s="6"/>
    </row>
    <row r="13" ht="25" customHeight="1" spans="3:6">
      <c r="C13" s="6"/>
      <c r="E13" s="6"/>
      <c r="F13" s="6"/>
    </row>
    <row r="14" ht="25" customHeight="1" spans="3:6">
      <c r="C14" s="6"/>
      <c r="E14" s="6"/>
      <c r="F14" s="6"/>
    </row>
    <row r="15" ht="25" customHeight="1" spans="3:6">
      <c r="C15" s="6"/>
      <c r="E15" s="6"/>
      <c r="F15" s="6"/>
    </row>
    <row r="16" ht="25" customHeight="1" spans="3:6">
      <c r="C16" s="6"/>
      <c r="E16" s="6"/>
      <c r="F16" s="6"/>
    </row>
    <row r="17" ht="25" customHeight="1"/>
    <row r="18" ht="25" customHeight="1"/>
    <row r="19" ht="25" customHeight="1"/>
    <row r="20" ht="25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</sheetData>
  <mergeCells count="15">
    <mergeCell ref="A1:K1"/>
    <mergeCell ref="C9:D9"/>
    <mergeCell ref="C10:D10"/>
    <mergeCell ref="A12:J12"/>
    <mergeCell ref="A2:A3"/>
    <mergeCell ref="B2:B3"/>
    <mergeCell ref="B4:B8"/>
    <mergeCell ref="C2:C3"/>
    <mergeCell ref="D2:D3"/>
    <mergeCell ref="E2:E3"/>
    <mergeCell ref="F2:F3"/>
    <mergeCell ref="G2:G3"/>
    <mergeCell ref="H2:H3"/>
    <mergeCell ref="J2:J3"/>
    <mergeCell ref="K2:K3"/>
  </mergeCells>
  <pageMargins left="0.75" right="0.75" top="0.865972222222222" bottom="0.432638888888889" header="0.511805555555556" footer="0.511805555555556"/>
  <pageSetup paperSize="9" scale="88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广告围挡等设计制作合同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hdpc</dc:creator>
  <cp:lastModifiedBy>向向</cp:lastModifiedBy>
  <dcterms:created xsi:type="dcterms:W3CDTF">2023-08-25T03:15:00Z</dcterms:created>
  <dcterms:modified xsi:type="dcterms:W3CDTF">2023-08-25T03:30:39Z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25810E5A32744B4E8F067BAA88C058A6_11</vt:lpwstr>
  </property>
  <property fmtid="{D5CDD505-2E9C-101B-9397-08002B2CF9AE}" pid="3" name="KSOProductBuildVer">
    <vt:lpwstr>2052-11.1.0.14309</vt:lpwstr>
  </property>
</Properties>
</file>